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8" yWindow="-108" windowWidth="23256" windowHeight="12456"/>
  </bookViews>
  <sheets>
    <sheet name="注文書(エクセル版用) " sheetId="5" r:id="rId1"/>
    <sheet name="注文書(PDF版用)" sheetId="9" state="hidden" r:id="rId2"/>
    <sheet name="リスト" sheetId="8" state="hidden" r:id="rId3"/>
  </sheets>
  <externalReferences>
    <externalReference r:id="rId4"/>
  </externalReferences>
  <definedNames>
    <definedName name="_xlnm.Print_Area" localSheetId="1">'注文書(PDF版用)'!$A$1:$M$37</definedName>
    <definedName name="_xlnm.Print_Area" localSheetId="0">'注文書(エクセル版用) '!$A$1:$M$37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5" l="1"/>
  <c r="J20" i="9" l="1"/>
  <c r="L20" i="9" s="1"/>
  <c r="J19" i="9"/>
  <c r="L19" i="9" s="1"/>
  <c r="J19" i="5"/>
  <c r="B13" i="9"/>
  <c r="D10" i="9"/>
  <c r="K14" i="9"/>
  <c r="I21" i="5" l="1"/>
  <c r="B13" i="5"/>
  <c r="D10" i="5"/>
  <c r="K14" i="5"/>
  <c r="L20" i="5" l="1"/>
  <c r="L19" i="5"/>
  <c r="L21" i="5" l="1"/>
  <c r="L22" i="5" s="1"/>
  <c r="L23" i="5" s="1"/>
</calcChain>
</file>

<file path=xl/comments1.xml><?xml version="1.0" encoding="utf-8"?>
<comments xmlns="http://schemas.openxmlformats.org/spreadsheetml/2006/main">
  <authors>
    <author>user</author>
    <author>yamam</author>
  </authors>
  <commentList>
    <comment ref="L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数字入力
</t>
        </r>
      </text>
    </comment>
    <comment ref="M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数字入力
</t>
        </r>
      </text>
    </comment>
    <comment ref="B12" authorId="1" shapeId="0">
      <text>
        <r>
          <rPr>
            <sz val="9"/>
            <color indexed="10"/>
            <rFont val="MS P ゴシック"/>
            <family val="3"/>
            <charset val="128"/>
          </rPr>
          <t>ひらがなモードで、郵便番号（-を入れて）を入力し、「スペース」キーを２回押して、変換候補に住所(町名まで)が出てくるので選ぶ
【郵便番号欄のセルにも番号が入力されます】</t>
        </r>
      </text>
    </comment>
    <comment ref="I12" authorId="0" shapeId="0">
      <text>
        <r>
          <rPr>
            <sz val="9"/>
            <color indexed="10"/>
            <rFont val="MS P ゴシック"/>
            <family val="3"/>
            <charset val="128"/>
          </rPr>
          <t>番地等を入力</t>
        </r>
      </text>
    </comment>
    <comment ref="B13" authorId="0" shapeId="0">
      <text>
        <r>
          <rPr>
            <sz val="9"/>
            <color indexed="81"/>
            <rFont val="MS P ゴシック"/>
            <family val="3"/>
            <charset val="128"/>
          </rPr>
          <t>ふりがな自動入力</t>
        </r>
      </text>
    </comment>
    <comment ref="K1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ふりがな自動入力
</t>
        </r>
      </text>
    </comment>
    <comment ref="G19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プルダウンリストより選択</t>
        </r>
      </text>
    </comment>
  </commentList>
</comments>
</file>

<file path=xl/sharedStrings.xml><?xml version="1.0" encoding="utf-8"?>
<sst xmlns="http://schemas.openxmlformats.org/spreadsheetml/2006/main" count="118" uniqueCount="59">
  <si>
    <t>ご住所</t>
    <rPh sb="1" eb="3">
      <t>ジュウショ</t>
    </rPh>
    <phoneticPr fontId="1"/>
  </si>
  <si>
    <t>ご氏名</t>
    <rPh sb="1" eb="3">
      <t>シメイ</t>
    </rPh>
    <phoneticPr fontId="1"/>
  </si>
  <si>
    <t>様</t>
    <rPh sb="0" eb="1">
      <t>サマ</t>
    </rPh>
    <phoneticPr fontId="1"/>
  </si>
  <si>
    <t>ＴＥＬ</t>
    <phoneticPr fontId="1"/>
  </si>
  <si>
    <t>ＦＡＸ</t>
    <phoneticPr fontId="1"/>
  </si>
  <si>
    <t>注文日</t>
    <rPh sb="0" eb="3">
      <t>チュウモンビ</t>
    </rPh>
    <phoneticPr fontId="1"/>
  </si>
  <si>
    <t>団体のご担当者</t>
    <rPh sb="0" eb="2">
      <t>ダンタイ</t>
    </rPh>
    <rPh sb="4" eb="7">
      <t>タントウシャ</t>
    </rPh>
    <phoneticPr fontId="1"/>
  </si>
  <si>
    <t>（団体名）</t>
    <rPh sb="1" eb="3">
      <t>ダンタイ</t>
    </rPh>
    <rPh sb="3" eb="4">
      <t>メイ</t>
    </rPh>
    <phoneticPr fontId="1"/>
  </si>
  <si>
    <t>－－－</t>
    <phoneticPr fontId="1"/>
  </si>
  <si>
    <t>合計金額</t>
    <rPh sb="0" eb="1">
      <t>ア</t>
    </rPh>
    <rPh sb="1" eb="2">
      <t>ケイ</t>
    </rPh>
    <rPh sb="2" eb="3">
      <t>キン</t>
    </rPh>
    <rPh sb="3" eb="4">
      <t>ガク</t>
    </rPh>
    <phoneticPr fontId="1"/>
  </si>
  <si>
    <r>
      <t xml:space="preserve">単　価 </t>
    </r>
    <r>
      <rPr>
        <sz val="10"/>
        <color theme="1"/>
        <rFont val="ＭＳ Ｐゴシック"/>
        <family val="3"/>
        <charset val="128"/>
        <scheme val="minor"/>
      </rPr>
      <t>（円）</t>
    </r>
    <rPh sb="0" eb="1">
      <t>タン</t>
    </rPh>
    <rPh sb="2" eb="3">
      <t>アタイ</t>
    </rPh>
    <rPh sb="5" eb="6">
      <t>エン</t>
    </rPh>
    <phoneticPr fontId="1"/>
  </si>
  <si>
    <r>
      <t xml:space="preserve">等級 </t>
    </r>
    <r>
      <rPr>
        <sz val="10"/>
        <color theme="1"/>
        <rFont val="ＭＳ Ｐゴシック"/>
        <family val="3"/>
        <charset val="128"/>
        <scheme val="minor"/>
      </rPr>
      <t>(苗)</t>
    </r>
    <rPh sb="0" eb="1">
      <t>ナド</t>
    </rPh>
    <rPh sb="1" eb="2">
      <t>キュウ</t>
    </rPh>
    <rPh sb="4" eb="5">
      <t>ナエ</t>
    </rPh>
    <phoneticPr fontId="1"/>
  </si>
  <si>
    <r>
      <t xml:space="preserve">数量 </t>
    </r>
    <r>
      <rPr>
        <sz val="10"/>
        <rFont val="ＭＳ Ｐゴシック"/>
        <family val="3"/>
        <charset val="128"/>
        <scheme val="minor"/>
      </rPr>
      <t>（本）</t>
    </r>
    <rPh sb="0" eb="1">
      <t>スウ</t>
    </rPh>
    <rPh sb="1" eb="2">
      <t>リョウ</t>
    </rPh>
    <rPh sb="4" eb="5">
      <t>ホン</t>
    </rPh>
    <phoneticPr fontId="1"/>
  </si>
  <si>
    <r>
      <t>金額〈税別〉</t>
    </r>
    <r>
      <rPr>
        <sz val="10"/>
        <color theme="1"/>
        <rFont val="ＭＳ Ｐゴシック"/>
        <family val="3"/>
        <charset val="128"/>
        <scheme val="minor"/>
      </rPr>
      <t xml:space="preserve"> (円)</t>
    </r>
    <rPh sb="0" eb="2">
      <t>キンガク</t>
    </rPh>
    <rPh sb="3" eb="5">
      <t>ゼイベツ</t>
    </rPh>
    <rPh sb="8" eb="9">
      <t>エン</t>
    </rPh>
    <phoneticPr fontId="1"/>
  </si>
  <si>
    <t>（ふりがな）</t>
    <phoneticPr fontId="1"/>
  </si>
  <si>
    <t>（ふりがな）</t>
    <phoneticPr fontId="1"/>
  </si>
  <si>
    <t>〒</t>
    <phoneticPr fontId="1"/>
  </si>
  <si>
    <t>備考（通信欄）</t>
    <rPh sb="0" eb="2">
      <t>ビコウ</t>
    </rPh>
    <rPh sb="3" eb="6">
      <t>ツウシンラン</t>
    </rPh>
    <phoneticPr fontId="1"/>
  </si>
  <si>
    <t xml:space="preserve"> 消費税（10％）</t>
    <rPh sb="1" eb="4">
      <t>ショウヒゼイ</t>
    </rPh>
    <phoneticPr fontId="1"/>
  </si>
  <si>
    <t>①</t>
    <phoneticPr fontId="1"/>
  </si>
  <si>
    <t>注文日に、数値を入力⇒左は月、右は、日にち</t>
    <rPh sb="0" eb="3">
      <t>チュウモンビ</t>
    </rPh>
    <rPh sb="5" eb="7">
      <t>スウチ</t>
    </rPh>
    <rPh sb="8" eb="10">
      <t>ニュウリョク</t>
    </rPh>
    <rPh sb="11" eb="12">
      <t>ヒダリ</t>
    </rPh>
    <rPh sb="13" eb="14">
      <t>ツキ</t>
    </rPh>
    <rPh sb="15" eb="16">
      <t>ミギ</t>
    </rPh>
    <rPh sb="18" eb="19">
      <t>ヒ</t>
    </rPh>
    <phoneticPr fontId="1"/>
  </si>
  <si>
    <t>②</t>
    <phoneticPr fontId="1"/>
  </si>
  <si>
    <t>〈その入力した郵便番号が、上の郵便番号欄に自動で入力されます〉</t>
  </si>
  <si>
    <t>③</t>
    <phoneticPr fontId="1"/>
  </si>
  <si>
    <t>入力手順</t>
    <rPh sb="0" eb="2">
      <t>ニュウリョク</t>
    </rPh>
    <rPh sb="2" eb="4">
      <t>テジュン</t>
    </rPh>
    <phoneticPr fontId="1"/>
  </si>
  <si>
    <t>④</t>
    <phoneticPr fontId="1" type="Hiragana"/>
  </si>
  <si>
    <t>TEL番号とFAX番号を入力</t>
    <rPh sb="3" eb="5">
      <t>ばんごう</t>
    </rPh>
    <rPh sb="9" eb="11">
      <t>ばんごう</t>
    </rPh>
    <rPh sb="12" eb="14">
      <t>にゅうりょく</t>
    </rPh>
    <phoneticPr fontId="1" type="Hiragana"/>
  </si>
  <si>
    <t>⑤</t>
    <phoneticPr fontId="1" type="Hiragana"/>
  </si>
  <si>
    <t>⑥</t>
    <phoneticPr fontId="1" type="Hiragana"/>
  </si>
  <si>
    <t>⑦</t>
    <phoneticPr fontId="1" type="Hiragana"/>
  </si>
  <si>
    <t>⑧</t>
    <phoneticPr fontId="1" type="Hiragana"/>
  </si>
  <si>
    <t>通信欄にご希望等あれば入力</t>
    <rPh sb="0" eb="3">
      <t>つうしんらん</t>
    </rPh>
    <rPh sb="5" eb="7">
      <t>きぼう</t>
    </rPh>
    <rPh sb="7" eb="8">
      <t>など</t>
    </rPh>
    <rPh sb="11" eb="13">
      <t>にゅうりょく</t>
    </rPh>
    <phoneticPr fontId="1" type="Hiragana"/>
  </si>
  <si>
    <t>氏名又は会社名、ご担当者氏名を入力 〈ふりがなは自動で入力されます〉</t>
    <rPh sb="0" eb="2">
      <t>シメイ</t>
    </rPh>
    <rPh sb="2" eb="3">
      <t>マタ</t>
    </rPh>
    <rPh sb="4" eb="6">
      <t>カイシャ</t>
    </rPh>
    <rPh sb="6" eb="7">
      <t>メイ</t>
    </rPh>
    <rPh sb="9" eb="12">
      <t>タントウシャ</t>
    </rPh>
    <rPh sb="12" eb="14">
      <t>シメイ</t>
    </rPh>
    <rPh sb="15" eb="17">
      <t>ニュウリョク</t>
    </rPh>
    <rPh sb="24" eb="26">
      <t>ジドウ</t>
    </rPh>
    <rPh sb="27" eb="29">
      <t>ニュウリョク</t>
    </rPh>
    <phoneticPr fontId="1"/>
  </si>
  <si>
    <r>
      <t>住所のセルに、</t>
    </r>
    <r>
      <rPr>
        <b/>
        <sz val="11"/>
        <color rgb="FFFF0000"/>
        <rFont val="ＭＳ Ｐゴシック"/>
        <family val="3"/>
        <charset val="128"/>
        <scheme val="minor"/>
      </rPr>
      <t>ひらがなモード</t>
    </r>
    <r>
      <rPr>
        <sz val="11"/>
        <color theme="1"/>
        <rFont val="ＭＳ Ｐゴシック"/>
        <family val="2"/>
        <charset val="128"/>
        <scheme val="minor"/>
      </rPr>
      <t>で、郵便番号をハイフン入りで入力し、「スペース」キーを２回押し、住所の変換候補を選択</t>
    </r>
    <rPh sb="0" eb="2">
      <t>ジュウショ</t>
    </rPh>
    <rPh sb="16" eb="18">
      <t>ユウビン</t>
    </rPh>
    <rPh sb="18" eb="20">
      <t>バンゴウ</t>
    </rPh>
    <rPh sb="25" eb="26">
      <t>イ</t>
    </rPh>
    <rPh sb="28" eb="30">
      <t>ニュウリョク</t>
    </rPh>
    <rPh sb="42" eb="43">
      <t>カイ</t>
    </rPh>
    <rPh sb="43" eb="44">
      <t>オ</t>
    </rPh>
    <rPh sb="46" eb="48">
      <t>ジュウショ</t>
    </rPh>
    <rPh sb="49" eb="51">
      <t>ヘンカン</t>
    </rPh>
    <rPh sb="51" eb="53">
      <t>コウホ</t>
    </rPh>
    <rPh sb="54" eb="56">
      <t>センタク</t>
    </rPh>
    <phoneticPr fontId="1"/>
  </si>
  <si>
    <t>注文本数を入力〈金額が自動で計算されます〉</t>
    <rPh sb="0" eb="2">
      <t>ちゅうもん</t>
    </rPh>
    <rPh sb="2" eb="4">
      <t>ほんすう</t>
    </rPh>
    <rPh sb="5" eb="7">
      <t>にゅうりょく</t>
    </rPh>
    <phoneticPr fontId="1" type="Hiragana"/>
  </si>
  <si>
    <t xml:space="preserve">    小　　　計</t>
    <rPh sb="4" eb="5">
      <t>ショウ</t>
    </rPh>
    <rPh sb="8" eb="9">
      <t>ケイ</t>
    </rPh>
    <phoneticPr fontId="1"/>
  </si>
  <si>
    <r>
      <t>注文する、系統名/台木の、</t>
    </r>
    <r>
      <rPr>
        <b/>
        <sz val="11"/>
        <color theme="1"/>
        <rFont val="ＭＳ Ｐゴシック"/>
        <family val="3"/>
        <charset val="128"/>
        <scheme val="minor"/>
      </rPr>
      <t>等級欄をプルダウンリストより、選択</t>
    </r>
    <r>
      <rPr>
        <sz val="11"/>
        <color theme="1"/>
        <rFont val="ＭＳ Ｐゴシック"/>
        <family val="2"/>
        <charset val="128"/>
        <scheme val="minor"/>
      </rPr>
      <t>する(単価自動入力)</t>
    </r>
    <rPh sb="0" eb="2">
      <t>ちゅうもん</t>
    </rPh>
    <rPh sb="5" eb="8">
      <t>けいとうめい</t>
    </rPh>
    <rPh sb="9" eb="11">
      <t>だいき</t>
    </rPh>
    <rPh sb="13" eb="15">
      <t>とうきゅう</t>
    </rPh>
    <rPh sb="15" eb="16">
      <t>らん</t>
    </rPh>
    <rPh sb="28" eb="30">
      <t>せんたく</t>
    </rPh>
    <rPh sb="33" eb="35">
      <t>たんか</t>
    </rPh>
    <rPh sb="35" eb="37">
      <t>じどう</t>
    </rPh>
    <rPh sb="37" eb="38">
      <t>にゅう</t>
    </rPh>
    <rPh sb="38" eb="39">
      <t>ちから</t>
    </rPh>
    <phoneticPr fontId="1" type="Hiragana"/>
  </si>
  <si>
    <t>ソ ワ ノ ワ ー ル 苗 木 注 文 書</t>
    <rPh sb="12" eb="13">
      <t>ナエ</t>
    </rPh>
    <rPh sb="14" eb="15">
      <t>キ</t>
    </rPh>
    <rPh sb="16" eb="17">
      <t>チュウ</t>
    </rPh>
    <rPh sb="18" eb="19">
      <t>ブン</t>
    </rPh>
    <rPh sb="20" eb="21">
      <t>ショ</t>
    </rPh>
    <phoneticPr fontId="1"/>
  </si>
  <si>
    <t>品種名 ／ 台木品種</t>
    <rPh sb="0" eb="2">
      <t>ヒンシュ</t>
    </rPh>
    <rPh sb="2" eb="3">
      <t>メイ</t>
    </rPh>
    <phoneticPr fontId="1"/>
  </si>
  <si>
    <t xml:space="preserve"> ソワノワール／台木101-14</t>
    <rPh sb="8" eb="9">
      <t>ダイ</t>
    </rPh>
    <rPh sb="9" eb="10">
      <t>キ</t>
    </rPh>
    <phoneticPr fontId="1"/>
  </si>
  <si>
    <t xml:space="preserve"> ソワノワール／台木グロワール</t>
    <rPh sb="8" eb="9">
      <t>ダイ</t>
    </rPh>
    <rPh sb="9" eb="10">
      <t>キ</t>
    </rPh>
    <phoneticPr fontId="1"/>
  </si>
  <si>
    <t>○ ソワノワール栽培計画に関する調査</t>
    <rPh sb="8" eb="10">
      <t>さいばい</t>
    </rPh>
    <rPh sb="10" eb="12">
      <t>けいかく</t>
    </rPh>
    <rPh sb="13" eb="14">
      <t>かん</t>
    </rPh>
    <rPh sb="16" eb="18">
      <t>ちょうさ</t>
    </rPh>
    <phoneticPr fontId="1" type="Hiragana"/>
  </si>
  <si>
    <t>（　　　　　　　　　　　　　　　　　　）</t>
    <phoneticPr fontId="1" type="Hiragana"/>
  </si>
  <si>
    <t>注文票のご送付から１週間経っても受付確認の返信がない場合には、TEL:055-232-2760　までお問い合わせください。</t>
    <phoneticPr fontId="1" type="Hiragana"/>
  </si>
  <si>
    <t>山梨県農業振興公社　行</t>
    <rPh sb="0" eb="3">
      <t>ヤマナシケン</t>
    </rPh>
    <rPh sb="3" eb="9">
      <t>ノウギョウシンコウコウシャ</t>
    </rPh>
    <rPh sb="10" eb="11">
      <t>イキ</t>
    </rPh>
    <phoneticPr fontId="1"/>
  </si>
  <si>
    <t>　２．出荷している場合、出荷先を教えてください。</t>
    <rPh sb="3" eb="5">
      <t>しゅっか</t>
    </rPh>
    <rPh sb="9" eb="11">
      <t>ばあい</t>
    </rPh>
    <rPh sb="12" eb="14">
      <t>しゅっか</t>
    </rPh>
    <rPh sb="14" eb="15">
      <t>さき</t>
    </rPh>
    <rPh sb="16" eb="17">
      <t>おし</t>
    </rPh>
    <phoneticPr fontId="1" type="Hiragana"/>
  </si>
  <si>
    <t>受付締切：R７.１０.３１</t>
    <rPh sb="0" eb="2">
      <t>ウケツケ</t>
    </rPh>
    <rPh sb="2" eb="4">
      <t>シメキリ</t>
    </rPh>
    <phoneticPr fontId="1"/>
  </si>
  <si>
    <t>＜等級/単価(税別)＞　特上苗：2,000円、上苗：1,600円、中苗：1,200円</t>
    <rPh sb="4" eb="6">
      <t>タンカ</t>
    </rPh>
    <rPh sb="8" eb="9">
      <t>ベツ</t>
    </rPh>
    <rPh sb="21" eb="22">
      <t>エン</t>
    </rPh>
    <rPh sb="31" eb="32">
      <t>エン</t>
    </rPh>
    <rPh sb="41" eb="42">
      <t>エン</t>
    </rPh>
    <phoneticPr fontId="1"/>
  </si>
  <si>
    <t>　１．使用目的を教えてください。</t>
    <rPh sb="3" eb="7">
      <t>しようもくてき</t>
    </rPh>
    <rPh sb="8" eb="9">
      <t>おし</t>
    </rPh>
    <phoneticPr fontId="1" type="Hiragana"/>
  </si>
  <si>
    <t>上</t>
    <rPh sb="0" eb="1">
      <t>ジョウ</t>
    </rPh>
    <phoneticPr fontId="1"/>
  </si>
  <si>
    <t>中</t>
    <rPh sb="0" eb="1">
      <t>ナカ</t>
    </rPh>
    <phoneticPr fontId="1"/>
  </si>
  <si>
    <t>栽培計画についてのアンケートにご記入願います</t>
    <rPh sb="0" eb="2">
      <t>さいばい</t>
    </rPh>
    <rPh sb="2" eb="4">
      <t>けいかく</t>
    </rPh>
    <rPh sb="16" eb="18">
      <t>きにゅう</t>
    </rPh>
    <rPh sb="18" eb="19">
      <t>ねが</t>
    </rPh>
    <phoneticPr fontId="1" type="Hiragana"/>
  </si>
  <si>
    <t>リスト表</t>
    <rPh sb="3" eb="4">
      <t>ヒョウ</t>
    </rPh>
    <phoneticPr fontId="1"/>
  </si>
  <si>
    <t>特上</t>
    <rPh sb="0" eb="2">
      <t>トクジョウ</t>
    </rPh>
    <phoneticPr fontId="1"/>
  </si>
  <si>
    <t>FAX：０５５-２２３-２１１７</t>
    <phoneticPr fontId="1"/>
  </si>
  <si>
    <t>（TEL:055-232-2760）</t>
    <phoneticPr fontId="1"/>
  </si>
  <si>
    <t>　　　（例：自社醸造/自家消費／ジュース／出荷 等）</t>
    <rPh sb="4" eb="5">
      <t>れい</t>
    </rPh>
    <rPh sb="6" eb="8">
      <t>じしゃ</t>
    </rPh>
    <rPh sb="8" eb="10">
      <t>じょうぞう</t>
    </rPh>
    <rPh sb="11" eb="13">
      <t>じか</t>
    </rPh>
    <rPh sb="13" eb="15">
      <t>しょうひ</t>
    </rPh>
    <rPh sb="21" eb="23">
      <t>しゅっか</t>
    </rPh>
    <rPh sb="24" eb="25">
      <t>など</t>
    </rPh>
    <phoneticPr fontId="1" type="Hiragana"/>
  </si>
  <si>
    <t>　月</t>
    <rPh sb="1" eb="2">
      <t>ツキ</t>
    </rPh>
    <phoneticPr fontId="1"/>
  </si>
  <si>
    <t>　日</t>
    <rPh sb="1" eb="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</si>
</sst>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);[Red]\(#,##0\)"/>
    <numFmt numFmtId="178" formatCode="[&lt;=999]000;[&lt;=9999]000\-00;000\-0000"/>
    <numFmt numFmtId="179" formatCode="0&quot;月&quot;"/>
    <numFmt numFmtId="180" formatCode="0&quot;日&quot;"/>
  </numFmts>
  <fonts count="3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9"/>
      <color rgb="FF002060"/>
      <name val="ＭＳ Ｐゴシック"/>
      <family val="2"/>
      <charset val="128"/>
      <scheme val="minor"/>
    </font>
    <font>
      <sz val="9"/>
      <color rgb="FF002060"/>
      <name val="ＭＳ Ｐゴシック"/>
      <family val="3"/>
      <charset val="128"/>
      <scheme val="minor"/>
    </font>
    <font>
      <sz val="11"/>
      <color rgb="FF002060"/>
      <name val="ＭＳ Ｐゴシック"/>
      <family val="3"/>
      <charset val="128"/>
      <scheme val="minor"/>
    </font>
    <font>
      <sz val="9"/>
      <color indexed="10"/>
      <name val="MS P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20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2"/>
      <color rgb="FF0000FF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u/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1" xfId="0" applyFont="1" applyBorder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5" fillId="0" borderId="1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178" fontId="0" fillId="0" borderId="3" xfId="0" applyNumberFormat="1" applyBorder="1" applyAlignment="1">
      <alignment horizontal="left" vertical="center"/>
    </xf>
    <xf numFmtId="176" fontId="8" fillId="3" borderId="38" xfId="0" applyNumberFormat="1" applyFont="1" applyFill="1" applyBorder="1">
      <alignment vertical="center"/>
    </xf>
    <xf numFmtId="179" fontId="7" fillId="0" borderId="23" xfId="0" applyNumberFormat="1" applyFont="1" applyBorder="1" applyAlignment="1">
      <alignment horizontal="right" vertical="center"/>
    </xf>
    <xf numFmtId="180" fontId="7" fillId="0" borderId="24" xfId="0" applyNumberFormat="1" applyFont="1" applyBorder="1" applyAlignment="1">
      <alignment horizontal="right" vertical="center"/>
    </xf>
    <xf numFmtId="0" fontId="0" fillId="4" borderId="47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0" fontId="9" fillId="4" borderId="48" xfId="0" applyFont="1" applyFill="1" applyBorder="1" applyAlignment="1">
      <alignment horizontal="center" vertical="center"/>
    </xf>
    <xf numFmtId="0" fontId="0" fillId="4" borderId="50" xfId="0" applyFill="1" applyBorder="1">
      <alignment vertical="center"/>
    </xf>
    <xf numFmtId="0" fontId="0" fillId="4" borderId="27" xfId="0" applyFill="1" applyBorder="1">
      <alignment vertical="center"/>
    </xf>
    <xf numFmtId="0" fontId="0" fillId="4" borderId="28" xfId="0" applyFill="1" applyBorder="1">
      <alignment vertical="center"/>
    </xf>
    <xf numFmtId="0" fontId="0" fillId="4" borderId="0" xfId="0" applyFill="1">
      <alignment vertical="center"/>
    </xf>
    <xf numFmtId="0" fontId="0" fillId="4" borderId="6" xfId="0" applyFill="1" applyBorder="1">
      <alignment vertical="center"/>
    </xf>
    <xf numFmtId="0" fontId="0" fillId="4" borderId="51" xfId="0" applyFill="1" applyBorder="1">
      <alignment vertical="center"/>
    </xf>
    <xf numFmtId="0" fontId="0" fillId="4" borderId="41" xfId="0" applyFill="1" applyBorder="1">
      <alignment vertical="center"/>
    </xf>
    <xf numFmtId="0" fontId="0" fillId="4" borderId="42" xfId="0" applyFill="1" applyBorder="1">
      <alignment vertical="center"/>
    </xf>
    <xf numFmtId="0" fontId="0" fillId="4" borderId="45" xfId="0" applyFill="1" applyBorder="1">
      <alignment vertical="center"/>
    </xf>
    <xf numFmtId="0" fontId="0" fillId="4" borderId="46" xfId="0" applyFill="1" applyBorder="1">
      <alignment vertical="center"/>
    </xf>
    <xf numFmtId="0" fontId="9" fillId="4" borderId="43" xfId="0" applyFont="1" applyFill="1" applyBorder="1" applyAlignment="1">
      <alignment horizontal="center" vertical="center" shrinkToFit="1"/>
    </xf>
    <xf numFmtId="0" fontId="9" fillId="4" borderId="54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57" xfId="0" applyBorder="1">
      <alignment vertical="center"/>
    </xf>
    <xf numFmtId="0" fontId="0" fillId="0" borderId="58" xfId="0" applyBorder="1" applyAlignment="1">
      <alignment horizontal="center" vertical="center" shrinkToFit="1"/>
    </xf>
    <xf numFmtId="0" fontId="9" fillId="4" borderId="52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176" fontId="8" fillId="0" borderId="61" xfId="0" applyNumberFormat="1" applyFont="1" applyBorder="1">
      <alignment vertical="center"/>
    </xf>
    <xf numFmtId="176" fontId="8" fillId="2" borderId="66" xfId="0" applyNumberFormat="1" applyFont="1" applyFill="1" applyBorder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right" vertical="center"/>
    </xf>
    <xf numFmtId="0" fontId="0" fillId="0" borderId="74" xfId="0" applyBorder="1">
      <alignment vertical="center"/>
    </xf>
    <xf numFmtId="176" fontId="8" fillId="0" borderId="38" xfId="0" applyNumberFormat="1" applyFont="1" applyBorder="1">
      <alignment vertical="center"/>
    </xf>
    <xf numFmtId="176" fontId="8" fillId="0" borderId="66" xfId="0" applyNumberFormat="1" applyFont="1" applyBorder="1">
      <alignment vertical="center"/>
    </xf>
    <xf numFmtId="0" fontId="7" fillId="0" borderId="23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0" fillId="4" borderId="0" xfId="0" applyFill="1">
      <alignment vertical="center"/>
    </xf>
    <xf numFmtId="0" fontId="0" fillId="4" borderId="6" xfId="0" applyFill="1" applyBorder="1">
      <alignment vertical="center"/>
    </xf>
    <xf numFmtId="0" fontId="9" fillId="4" borderId="52" xfId="0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4" borderId="50" xfId="0" applyFill="1" applyBorder="1">
      <alignment vertical="center"/>
    </xf>
    <xf numFmtId="0" fontId="0" fillId="4" borderId="27" xfId="0" applyFill="1" applyBorder="1">
      <alignment vertical="center"/>
    </xf>
    <xf numFmtId="0" fontId="0" fillId="4" borderId="28" xfId="0" applyFill="1" applyBorder="1">
      <alignment vertical="center"/>
    </xf>
    <xf numFmtId="0" fontId="0" fillId="4" borderId="51" xfId="0" applyFill="1" applyBorder="1">
      <alignment vertical="center"/>
    </xf>
    <xf numFmtId="0" fontId="0" fillId="4" borderId="41" xfId="0" applyFill="1" applyBorder="1">
      <alignment vertical="center"/>
    </xf>
    <xf numFmtId="0" fontId="0" fillId="4" borderId="42" xfId="0" applyFill="1" applyBorder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60" xfId="0" applyFont="1" applyBorder="1" applyAlignment="1">
      <alignment vertical="center" shrinkToFit="1"/>
    </xf>
    <xf numFmtId="0" fontId="16" fillId="0" borderId="59" xfId="0" applyFont="1" applyBorder="1" applyAlignment="1">
      <alignment vertical="center" shrinkToFit="1"/>
    </xf>
    <xf numFmtId="0" fontId="14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13" fillId="0" borderId="56" xfId="0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3" fillId="7" borderId="1" xfId="0" applyFont="1" applyFill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13" fillId="6" borderId="1" xfId="0" applyFont="1" applyFill="1" applyBorder="1" applyAlignment="1">
      <alignment horizontal="left" vertical="center" shrinkToFit="1"/>
    </xf>
    <xf numFmtId="0" fontId="14" fillId="6" borderId="1" xfId="0" applyFont="1" applyFill="1" applyBorder="1" applyAlignment="1">
      <alignment horizontal="left" vertical="center" shrinkToFit="1"/>
    </xf>
    <xf numFmtId="0" fontId="14" fillId="6" borderId="8" xfId="0" applyFont="1" applyFill="1" applyBorder="1" applyAlignment="1">
      <alignment horizontal="left" vertical="center" shrinkToFit="1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6" fontId="8" fillId="3" borderId="37" xfId="0" applyNumberFormat="1" applyFont="1" applyFill="1" applyBorder="1">
      <alignment vertical="center"/>
    </xf>
    <xf numFmtId="176" fontId="8" fillId="3" borderId="35" xfId="0" applyNumberFormat="1" applyFont="1" applyFill="1" applyBorder="1">
      <alignment vertical="center"/>
    </xf>
    <xf numFmtId="176" fontId="8" fillId="3" borderId="38" xfId="0" applyNumberFormat="1" applyFont="1" applyFill="1" applyBorder="1">
      <alignment vertical="center"/>
    </xf>
    <xf numFmtId="176" fontId="8" fillId="3" borderId="39" xfId="0" applyNumberFormat="1" applyFont="1" applyFill="1" applyBorder="1">
      <alignment vertical="center"/>
    </xf>
    <xf numFmtId="0" fontId="4" fillId="2" borderId="65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176" fontId="8" fillId="2" borderId="65" xfId="0" applyNumberFormat="1" applyFont="1" applyFill="1" applyBorder="1">
      <alignment vertical="center"/>
    </xf>
    <xf numFmtId="176" fontId="8" fillId="2" borderId="63" xfId="0" applyNumberFormat="1" applyFont="1" applyFill="1" applyBorder="1">
      <alignment vertical="center"/>
    </xf>
    <xf numFmtId="176" fontId="8" fillId="2" borderId="66" xfId="0" applyNumberFormat="1" applyFont="1" applyFill="1" applyBorder="1">
      <alignment vertical="center"/>
    </xf>
    <xf numFmtId="176" fontId="8" fillId="2" borderId="67" xfId="0" applyNumberFormat="1" applyFont="1" applyFill="1" applyBorder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4" fillId="2" borderId="62" xfId="0" applyFont="1" applyFill="1" applyBorder="1">
      <alignment vertical="center"/>
    </xf>
    <xf numFmtId="0" fontId="14" fillId="2" borderId="63" xfId="0" applyFont="1" applyFill="1" applyBorder="1">
      <alignment vertical="center"/>
    </xf>
    <xf numFmtId="0" fontId="0" fillId="0" borderId="64" xfId="0" applyBorder="1">
      <alignment vertical="center"/>
    </xf>
    <xf numFmtId="0" fontId="8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3" borderId="34" xfId="0" applyFont="1" applyFill="1" applyBorder="1">
      <alignment vertical="center"/>
    </xf>
    <xf numFmtId="0" fontId="14" fillId="3" borderId="35" xfId="0" applyFont="1" applyFill="1" applyBorder="1">
      <alignment vertical="center"/>
    </xf>
    <xf numFmtId="0" fontId="0" fillId="3" borderId="36" xfId="0" applyFill="1" applyBorder="1">
      <alignment vertical="center"/>
    </xf>
    <xf numFmtId="0" fontId="4" fillId="3" borderId="37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0" fillId="0" borderId="30" xfId="0" quotePrefix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4" fillId="0" borderId="29" xfId="0" applyNumberFormat="1" applyFont="1" applyBorder="1">
      <alignment vertical="center"/>
    </xf>
    <xf numFmtId="176" fontId="4" fillId="0" borderId="24" xfId="0" applyNumberFormat="1" applyFont="1" applyBorder="1">
      <alignment vertical="center"/>
    </xf>
    <xf numFmtId="0" fontId="0" fillId="0" borderId="1" xfId="0" quotePrefix="1" applyBorder="1" applyAlignment="1">
      <alignment horizontal="center" vertical="center"/>
    </xf>
    <xf numFmtId="176" fontId="4" fillId="0" borderId="49" xfId="0" applyNumberFormat="1" applyFont="1" applyBorder="1">
      <alignment vertical="center"/>
    </xf>
    <xf numFmtId="0" fontId="4" fillId="0" borderId="55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8" fillId="0" borderId="32" xfId="0" applyFont="1" applyBorder="1">
      <alignment vertical="center"/>
    </xf>
    <xf numFmtId="177" fontId="4" fillId="0" borderId="68" xfId="0" applyNumberFormat="1" applyFont="1" applyBorder="1">
      <alignment vertical="center"/>
    </xf>
    <xf numFmtId="177" fontId="4" fillId="0" borderId="69" xfId="0" applyNumberFormat="1" applyFont="1" applyBorder="1">
      <alignment vertical="center"/>
    </xf>
    <xf numFmtId="0" fontId="19" fillId="5" borderId="2" xfId="0" applyFont="1" applyFill="1" applyBorder="1" applyAlignment="1">
      <alignment vertical="top" wrapText="1"/>
    </xf>
    <xf numFmtId="0" fontId="20" fillId="5" borderId="3" xfId="0" applyFont="1" applyFill="1" applyBorder="1" applyAlignment="1">
      <alignment vertical="top" wrapText="1"/>
    </xf>
    <xf numFmtId="0" fontId="21" fillId="5" borderId="3" xfId="0" applyFont="1" applyFill="1" applyBorder="1" applyAlignment="1">
      <alignment vertical="top"/>
    </xf>
    <xf numFmtId="0" fontId="21" fillId="5" borderId="4" xfId="0" applyFont="1" applyFill="1" applyBorder="1" applyAlignment="1">
      <alignment vertical="top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75" xfId="0" applyBorder="1">
      <alignment vertical="center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31" fillId="0" borderId="0" xfId="0" applyFont="1" applyAlignment="1">
      <alignment vertical="center" shrinkToFi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9" fillId="0" borderId="70" xfId="0" applyFont="1" applyBorder="1">
      <alignment vertical="center"/>
    </xf>
    <xf numFmtId="0" fontId="9" fillId="0" borderId="71" xfId="0" applyFont="1" applyBorder="1">
      <alignment vertical="center"/>
    </xf>
    <xf numFmtId="0" fontId="9" fillId="0" borderId="72" xfId="0" applyFont="1" applyBorder="1">
      <alignment vertical="center"/>
    </xf>
    <xf numFmtId="0" fontId="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5" xfId="0" applyFont="1" applyBorder="1">
      <alignment vertical="center"/>
    </xf>
    <xf numFmtId="0" fontId="26" fillId="0" borderId="0" xfId="0" applyFont="1">
      <alignment vertical="center"/>
    </xf>
    <xf numFmtId="0" fontId="27" fillId="0" borderId="73" xfId="0" applyFont="1" applyBorder="1">
      <alignment vertical="center"/>
    </xf>
    <xf numFmtId="0" fontId="27" fillId="0" borderId="45" xfId="0" applyFont="1" applyBorder="1">
      <alignment vertical="center"/>
    </xf>
    <xf numFmtId="0" fontId="26" fillId="0" borderId="4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30" fillId="0" borderId="6" xfId="0" applyFont="1" applyBorder="1">
      <alignment vertical="center"/>
    </xf>
    <xf numFmtId="0" fontId="19" fillId="0" borderId="2" xfId="0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21" fillId="0" borderId="3" xfId="0" applyFont="1" applyBorder="1" applyAlignment="1">
      <alignment vertical="top"/>
    </xf>
    <xf numFmtId="0" fontId="21" fillId="0" borderId="4" xfId="0" applyFont="1" applyBorder="1" applyAlignment="1">
      <alignment vertical="top"/>
    </xf>
    <xf numFmtId="0" fontId="14" fillId="0" borderId="62" xfId="0" applyFont="1" applyBorder="1">
      <alignment vertical="center"/>
    </xf>
    <xf numFmtId="0" fontId="14" fillId="0" borderId="63" xfId="0" applyFont="1" applyBorder="1">
      <alignment vertical="center"/>
    </xf>
    <xf numFmtId="0" fontId="4" fillId="0" borderId="65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176" fontId="8" fillId="0" borderId="65" xfId="0" applyNumberFormat="1" applyFont="1" applyBorder="1">
      <alignment vertical="center"/>
    </xf>
    <xf numFmtId="176" fontId="8" fillId="0" borderId="63" xfId="0" applyNumberFormat="1" applyFont="1" applyBorder="1">
      <alignment vertical="center"/>
    </xf>
    <xf numFmtId="176" fontId="8" fillId="0" borderId="66" xfId="0" applyNumberFormat="1" applyFont="1" applyBorder="1">
      <alignment vertical="center"/>
    </xf>
    <xf numFmtId="176" fontId="8" fillId="0" borderId="67" xfId="0" applyNumberFormat="1" applyFont="1" applyBorder="1">
      <alignment vertical="center"/>
    </xf>
    <xf numFmtId="0" fontId="14" fillId="0" borderId="34" xfId="0" applyFont="1" applyBorder="1">
      <alignment vertical="center"/>
    </xf>
    <xf numFmtId="0" fontId="14" fillId="0" borderId="35" xfId="0" applyFont="1" applyBorder="1">
      <alignment vertical="center"/>
    </xf>
    <xf numFmtId="0" fontId="0" fillId="0" borderId="36" xfId="0" applyBorder="1">
      <alignment vertical="center"/>
    </xf>
    <xf numFmtId="0" fontId="4" fillId="0" borderId="3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176" fontId="8" fillId="0" borderId="37" xfId="0" applyNumberFormat="1" applyFont="1" applyBorder="1">
      <alignment vertical="center"/>
    </xf>
    <xf numFmtId="176" fontId="8" fillId="0" borderId="35" xfId="0" applyNumberFormat="1" applyFont="1" applyBorder="1">
      <alignment vertical="center"/>
    </xf>
    <xf numFmtId="176" fontId="8" fillId="0" borderId="38" xfId="0" applyNumberFormat="1" applyFont="1" applyBorder="1">
      <alignment vertical="center"/>
    </xf>
    <xf numFmtId="176" fontId="8" fillId="0" borderId="39" xfId="0" applyNumberFormat="1" applyFont="1" applyBorder="1">
      <alignment vertical="center"/>
    </xf>
    <xf numFmtId="0" fontId="13" fillId="0" borderId="1" xfId="0" applyFont="1" applyBorder="1" applyAlignment="1">
      <alignment horizontal="right" vertical="center" shrinkToFit="1"/>
    </xf>
    <xf numFmtId="0" fontId="13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CCFF"/>
      <color rgb="FFCCFFCC"/>
      <color rgb="FFCCECFF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mam/OneDrive/&#12487;&#12473;&#12463;&#12488;&#12483;&#12503;/&#33495;&#26408;&#20107;&#26989;&#38306;&#20418;/R7&#27880;&#25991;&#26360;&#12289;&#21462;&#12426;&#12414;&#12392;&#12417;&#34920;/&#9733;R7&#24180;&#24230;%20&#12477;&#12527;&#12494;&#12527;&#12540;&#12523;&#33495;&#26408;&#27880;&#2599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文書(エクセル版用) "/>
      <sheetName val="リスト"/>
      <sheetName val="注文書(PDF版用) "/>
      <sheetName val="リスト表"/>
    </sheetNames>
    <sheetDataSet>
      <sheetData sheetId="0"/>
      <sheetData sheetId="1">
        <row r="6">
          <cell r="C6" t="str">
            <v>特上</v>
          </cell>
          <cell r="D6">
            <v>2000</v>
          </cell>
        </row>
        <row r="7">
          <cell r="C7" t="str">
            <v>上</v>
          </cell>
          <cell r="D7">
            <v>1600</v>
          </cell>
        </row>
        <row r="8">
          <cell r="C8" t="str">
            <v>中</v>
          </cell>
          <cell r="D8">
            <v>1200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0"/>
  </sheetPr>
  <dimension ref="A1:X37"/>
  <sheetViews>
    <sheetView tabSelected="1" zoomScaleNormal="100" workbookViewId="0">
      <selection activeCell="B12" sqref="B12:H12"/>
    </sheetView>
  </sheetViews>
  <sheetFormatPr defaultRowHeight="13.2"/>
  <cols>
    <col min="1" max="1" width="9.6640625" customWidth="1"/>
    <col min="2" max="2" width="3.77734375" customWidth="1"/>
    <col min="3" max="3" width="8.44140625" customWidth="1"/>
    <col min="4" max="4" width="3.77734375" customWidth="1"/>
    <col min="5" max="5" width="11.21875" customWidth="1"/>
    <col min="6" max="6" width="3.77734375" customWidth="1"/>
    <col min="7" max="8" width="4.33203125" customWidth="1"/>
    <col min="9" max="9" width="10" customWidth="1"/>
    <col min="10" max="13" width="7.6640625" customWidth="1"/>
  </cols>
  <sheetData>
    <row r="1" spans="1:24" ht="30" customHeight="1">
      <c r="A1" s="72" t="s">
        <v>37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24" ht="22.2" customHeight="1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24" ht="10.199999999999999" customHeight="1" thickBot="1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24" ht="18" customHeight="1" thickBot="1">
      <c r="A4" s="20"/>
      <c r="B4" s="20"/>
      <c r="C4" s="21"/>
      <c r="D4" s="21"/>
      <c r="E4" s="21"/>
      <c r="F4" s="21"/>
      <c r="G4" s="21"/>
      <c r="H4" s="21"/>
      <c r="I4" s="21"/>
      <c r="J4" s="21"/>
      <c r="K4" s="7" t="s">
        <v>5</v>
      </c>
      <c r="L4" s="25"/>
      <c r="M4" s="26"/>
    </row>
    <row r="5" spans="1:24" ht="14.4" customHeight="1">
      <c r="C5" s="4"/>
      <c r="D5" s="4"/>
      <c r="E5" s="5"/>
      <c r="F5" s="5"/>
      <c r="G5" s="5"/>
      <c r="H5" s="5"/>
      <c r="I5" s="5"/>
      <c r="J5" s="5"/>
    </row>
    <row r="6" spans="1:24" ht="23.25" customHeight="1">
      <c r="C6" s="4"/>
      <c r="D6" s="4"/>
      <c r="E6" s="5"/>
      <c r="F6" s="5"/>
      <c r="G6" s="5"/>
      <c r="H6" s="5"/>
      <c r="I6" s="5"/>
      <c r="K6" s="8"/>
      <c r="L6" s="9"/>
      <c r="M6" s="54" t="s">
        <v>46</v>
      </c>
    </row>
    <row r="7" spans="1:24" ht="21.6" thickBot="1">
      <c r="A7" s="53" t="s">
        <v>44</v>
      </c>
      <c r="B7" s="10"/>
      <c r="M7" s="16" t="s">
        <v>54</v>
      </c>
    </row>
    <row r="8" spans="1:24" ht="21.6" thickBot="1">
      <c r="K8" s="1"/>
      <c r="M8" s="16" t="s">
        <v>55</v>
      </c>
      <c r="O8" s="41" t="s">
        <v>24</v>
      </c>
    </row>
    <row r="9" spans="1:24" ht="15" customHeight="1" thickBot="1">
      <c r="O9" s="27"/>
      <c r="P9" s="28"/>
      <c r="Q9" s="28"/>
      <c r="R9" s="28"/>
      <c r="S9" s="28"/>
      <c r="T9" s="28"/>
      <c r="U9" s="28"/>
      <c r="V9" s="28"/>
      <c r="W9" s="28"/>
      <c r="X9" s="29"/>
    </row>
    <row r="10" spans="1:24" ht="16.5" customHeight="1">
      <c r="A10" s="74" t="s">
        <v>0</v>
      </c>
      <c r="B10" s="84" t="s">
        <v>16</v>
      </c>
      <c r="C10" s="86"/>
      <c r="D10" s="84" t="str">
        <f>ASC(PHONETIC(B12))</f>
        <v/>
      </c>
      <c r="E10" s="85"/>
      <c r="F10" s="85"/>
      <c r="G10" s="86"/>
      <c r="H10" s="23"/>
      <c r="I10" s="76"/>
      <c r="J10" s="76"/>
      <c r="K10" s="76"/>
      <c r="L10" s="76"/>
      <c r="M10" s="77"/>
      <c r="O10" s="30" t="s">
        <v>19</v>
      </c>
      <c r="P10" s="60" t="s">
        <v>20</v>
      </c>
      <c r="Q10" s="60"/>
      <c r="R10" s="60"/>
      <c r="S10" s="60"/>
      <c r="T10" s="60"/>
      <c r="U10" s="60"/>
      <c r="V10" s="60"/>
      <c r="W10" s="60"/>
      <c r="X10" s="61"/>
    </row>
    <row r="11" spans="1:24" ht="3.6" customHeight="1">
      <c r="A11" s="75"/>
      <c r="B11" s="87"/>
      <c r="C11" s="89"/>
      <c r="D11" s="87"/>
      <c r="E11" s="88"/>
      <c r="F11" s="88"/>
      <c r="G11" s="89"/>
      <c r="H11" s="22"/>
      <c r="I11" s="78"/>
      <c r="J11" s="78"/>
      <c r="K11" s="78"/>
      <c r="L11" s="78"/>
      <c r="M11" s="79"/>
      <c r="O11" s="30"/>
      <c r="P11" s="31"/>
      <c r="Q11" s="32"/>
      <c r="R11" s="32"/>
      <c r="S11" s="32"/>
      <c r="T11" s="32"/>
      <c r="U11" s="32"/>
      <c r="V11" s="32"/>
      <c r="W11" s="32"/>
      <c r="X11" s="33"/>
    </row>
    <row r="12" spans="1:24" ht="41.4" customHeight="1">
      <c r="A12" s="3"/>
      <c r="B12" s="95"/>
      <c r="C12" s="96"/>
      <c r="D12" s="96"/>
      <c r="E12" s="96"/>
      <c r="F12" s="96"/>
      <c r="G12" s="96"/>
      <c r="H12" s="96"/>
      <c r="I12" s="97"/>
      <c r="J12" s="98"/>
      <c r="K12" s="98"/>
      <c r="L12" s="98"/>
      <c r="M12" s="99"/>
      <c r="O12" s="62" t="s">
        <v>21</v>
      </c>
      <c r="P12" s="64" t="s">
        <v>33</v>
      </c>
      <c r="Q12" s="64"/>
      <c r="R12" s="64"/>
      <c r="S12" s="64"/>
      <c r="T12" s="64"/>
      <c r="U12" s="64"/>
      <c r="V12" s="64"/>
      <c r="W12" s="64"/>
      <c r="X12" s="65"/>
    </row>
    <row r="13" spans="1:24" ht="18" customHeight="1">
      <c r="A13" s="13" t="s">
        <v>14</v>
      </c>
      <c r="B13" s="90" t="str">
        <f>PHONETIC(B14)</f>
        <v/>
      </c>
      <c r="C13" s="90"/>
      <c r="D13" s="90"/>
      <c r="E13" s="90"/>
      <c r="F13" s="90"/>
      <c r="G13" s="90"/>
      <c r="H13" s="90"/>
      <c r="I13" s="91"/>
      <c r="J13" s="6" t="s">
        <v>6</v>
      </c>
      <c r="M13" s="2"/>
      <c r="O13" s="63"/>
      <c r="P13" s="66" t="s">
        <v>22</v>
      </c>
      <c r="Q13" s="67"/>
      <c r="R13" s="67"/>
      <c r="S13" s="67"/>
      <c r="T13" s="67"/>
      <c r="U13" s="67"/>
      <c r="V13" s="67"/>
      <c r="W13" s="67"/>
      <c r="X13" s="68"/>
    </row>
    <row r="14" spans="1:24" ht="18.600000000000001" customHeight="1">
      <c r="A14" s="11" t="s">
        <v>1</v>
      </c>
      <c r="B14" s="92"/>
      <c r="C14" s="93"/>
      <c r="D14" s="93"/>
      <c r="E14" s="93"/>
      <c r="F14" s="93"/>
      <c r="G14" s="93"/>
      <c r="H14" s="93"/>
      <c r="I14" s="45"/>
      <c r="J14" s="46" t="s">
        <v>15</v>
      </c>
      <c r="K14" s="80" t="str">
        <f>PHONETIC(J15)</f>
        <v/>
      </c>
      <c r="L14" s="80"/>
      <c r="M14" s="81"/>
      <c r="O14" s="30" t="s">
        <v>23</v>
      </c>
      <c r="P14" s="69" t="s">
        <v>32</v>
      </c>
      <c r="Q14" s="70"/>
      <c r="R14" s="70"/>
      <c r="S14" s="70"/>
      <c r="T14" s="70"/>
      <c r="U14" s="70"/>
      <c r="V14" s="70"/>
      <c r="W14" s="70"/>
      <c r="X14" s="71"/>
    </row>
    <row r="15" spans="1:24" ht="33.6" customHeight="1">
      <c r="A15" s="14" t="s">
        <v>7</v>
      </c>
      <c r="B15" s="94"/>
      <c r="C15" s="94"/>
      <c r="D15" s="94"/>
      <c r="E15" s="94"/>
      <c r="F15" s="94"/>
      <c r="G15" s="94"/>
      <c r="H15" s="94"/>
      <c r="I15" s="12" t="s">
        <v>2</v>
      </c>
      <c r="J15" s="82"/>
      <c r="K15" s="83"/>
      <c r="L15" s="83"/>
      <c r="M15" s="15" t="s">
        <v>2</v>
      </c>
      <c r="O15" s="47" t="s">
        <v>25</v>
      </c>
      <c r="P15" s="34" t="s">
        <v>26</v>
      </c>
      <c r="Q15" s="34"/>
      <c r="R15" s="34"/>
      <c r="S15" s="34"/>
      <c r="T15" s="34"/>
      <c r="U15" s="34"/>
      <c r="V15" s="34"/>
      <c r="W15" s="34"/>
      <c r="X15" s="35"/>
    </row>
    <row r="16" spans="1:24" ht="21.6" customHeight="1" thickBot="1">
      <c r="A16" s="19" t="s">
        <v>3</v>
      </c>
      <c r="B16" s="103"/>
      <c r="C16" s="101"/>
      <c r="D16" s="101"/>
      <c r="E16" s="101"/>
      <c r="F16" s="101"/>
      <c r="G16" s="101"/>
      <c r="H16" s="104"/>
      <c r="I16" s="18" t="s">
        <v>4</v>
      </c>
      <c r="J16" s="100"/>
      <c r="K16" s="101"/>
      <c r="L16" s="101"/>
      <c r="M16" s="102"/>
      <c r="O16" s="47" t="s">
        <v>27</v>
      </c>
      <c r="P16" s="34" t="s">
        <v>36</v>
      </c>
      <c r="Q16" s="34"/>
      <c r="R16" s="34"/>
      <c r="S16" s="34"/>
      <c r="T16" s="34"/>
      <c r="U16" s="34"/>
      <c r="V16" s="34"/>
      <c r="W16" s="34"/>
      <c r="X16" s="35"/>
    </row>
    <row r="17" spans="1:24" ht="16.2" customHeight="1" thickBot="1">
      <c r="I17" s="5"/>
      <c r="O17" s="30"/>
      <c r="P17" s="31"/>
      <c r="Q17" s="32"/>
      <c r="R17" s="32"/>
      <c r="S17" s="32"/>
      <c r="T17" s="32"/>
      <c r="U17" s="32"/>
      <c r="V17" s="32"/>
      <c r="W17" s="32"/>
      <c r="X17" s="33"/>
    </row>
    <row r="18" spans="1:24" ht="24.9" customHeight="1">
      <c r="A18" s="122" t="s">
        <v>38</v>
      </c>
      <c r="B18" s="123"/>
      <c r="C18" s="116"/>
      <c r="D18" s="116"/>
      <c r="E18" s="116"/>
      <c r="F18" s="124"/>
      <c r="G18" s="115" t="s">
        <v>11</v>
      </c>
      <c r="H18" s="121"/>
      <c r="I18" s="17" t="s">
        <v>12</v>
      </c>
      <c r="J18" s="115" t="s">
        <v>10</v>
      </c>
      <c r="K18" s="116"/>
      <c r="L18" s="115" t="s">
        <v>13</v>
      </c>
      <c r="M18" s="117"/>
      <c r="O18" s="47" t="s">
        <v>28</v>
      </c>
      <c r="P18" s="34" t="s">
        <v>34</v>
      </c>
      <c r="Q18" s="34"/>
      <c r="R18" s="34"/>
      <c r="S18" s="34"/>
      <c r="T18" s="34"/>
      <c r="U18" s="34"/>
      <c r="V18" s="34"/>
      <c r="W18" s="34"/>
      <c r="X18" s="35"/>
    </row>
    <row r="19" spans="1:24" ht="25.95" customHeight="1" thickBot="1">
      <c r="A19" s="125" t="s">
        <v>39</v>
      </c>
      <c r="B19" s="126"/>
      <c r="C19" s="126"/>
      <c r="D19" s="126"/>
      <c r="E19" s="126"/>
      <c r="F19" s="127"/>
      <c r="G19" s="128"/>
      <c r="H19" s="129"/>
      <c r="I19" s="24"/>
      <c r="J19" s="105" t="str">
        <f>IFERROR(VLOOKUP(G19,リスト!$C$6:$D$8,2,FALSE),"")</f>
        <v/>
      </c>
      <c r="K19" s="106"/>
      <c r="L19" s="107" t="str">
        <f t="shared" ref="L19:L20" si="0">IFERROR(I19*J19,"")</f>
        <v/>
      </c>
      <c r="M19" s="108"/>
      <c r="O19" s="42" t="s">
        <v>29</v>
      </c>
      <c r="P19" s="36" t="s">
        <v>51</v>
      </c>
      <c r="Q19" s="37"/>
      <c r="R19" s="37"/>
      <c r="S19" s="37"/>
      <c r="T19" s="37"/>
      <c r="U19" s="37"/>
      <c r="V19" s="37"/>
      <c r="W19" s="37"/>
      <c r="X19" s="38"/>
    </row>
    <row r="20" spans="1:24" ht="25.95" customHeight="1" thickTop="1" thickBot="1">
      <c r="A20" s="118" t="s">
        <v>40</v>
      </c>
      <c r="B20" s="119"/>
      <c r="C20" s="119"/>
      <c r="D20" s="119"/>
      <c r="E20" s="119"/>
      <c r="F20" s="120"/>
      <c r="G20" s="109"/>
      <c r="H20" s="110"/>
      <c r="I20" s="50"/>
      <c r="J20" s="111" t="str">
        <f>IFERROR(VLOOKUP(G20,リスト!$C$6:$D$8,2,FALSE),"")</f>
        <v/>
      </c>
      <c r="K20" s="112"/>
      <c r="L20" s="113" t="str">
        <f t="shared" si="0"/>
        <v/>
      </c>
      <c r="M20" s="114"/>
      <c r="O20" s="48" t="s">
        <v>30</v>
      </c>
      <c r="P20" s="39" t="s">
        <v>31</v>
      </c>
      <c r="Q20" s="39"/>
      <c r="R20" s="39"/>
      <c r="S20" s="39"/>
      <c r="T20" s="39"/>
      <c r="U20" s="39"/>
      <c r="V20" s="39"/>
      <c r="W20" s="39"/>
      <c r="X20" s="40"/>
    </row>
    <row r="21" spans="1:24" ht="26.4" customHeight="1" thickTop="1" thickBot="1">
      <c r="A21" s="137" t="s">
        <v>35</v>
      </c>
      <c r="B21" s="138"/>
      <c r="C21" s="138"/>
      <c r="D21" s="138"/>
      <c r="E21" s="138"/>
      <c r="F21" s="138"/>
      <c r="G21" s="138"/>
      <c r="H21" s="138"/>
      <c r="I21" s="49">
        <f>SUM(I19:I20)</f>
        <v>0</v>
      </c>
      <c r="J21" s="134" t="s">
        <v>8</v>
      </c>
      <c r="K21" s="83"/>
      <c r="L21" s="135">
        <f>SUM(L19:M20)</f>
        <v>0</v>
      </c>
      <c r="M21" s="136"/>
    </row>
    <row r="22" spans="1:24" ht="25.95" customHeight="1" thickBot="1">
      <c r="A22" s="139" t="s">
        <v>18</v>
      </c>
      <c r="B22" s="140"/>
      <c r="C22" s="141"/>
      <c r="D22" s="141"/>
      <c r="E22" s="141"/>
      <c r="F22" s="141"/>
      <c r="G22" s="141"/>
      <c r="H22" s="141"/>
      <c r="I22" s="142"/>
      <c r="J22" s="130" t="s">
        <v>8</v>
      </c>
      <c r="K22" s="131"/>
      <c r="L22" s="132">
        <f>ROUNDDOWN(L21*0.1,0)</f>
        <v>0</v>
      </c>
      <c r="M22" s="133"/>
      <c r="O22" s="5"/>
    </row>
    <row r="23" spans="1:24" ht="28.95" customHeight="1" thickBot="1">
      <c r="A23" s="147"/>
      <c r="B23" s="148"/>
      <c r="C23" s="149"/>
      <c r="D23" s="149"/>
      <c r="E23" s="149"/>
      <c r="F23" s="149"/>
      <c r="G23" s="149"/>
      <c r="H23" s="149"/>
      <c r="I23" s="150"/>
      <c r="J23" s="143" t="s">
        <v>9</v>
      </c>
      <c r="K23" s="144"/>
      <c r="L23" s="145">
        <f>SUM(L21:M22)</f>
        <v>0</v>
      </c>
      <c r="M23" s="146"/>
    </row>
    <row r="24" spans="1:24" ht="20.100000000000001" customHeight="1">
      <c r="A24" s="164" t="s">
        <v>17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6"/>
    </row>
    <row r="25" spans="1:24" ht="20.100000000000001" customHeight="1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3"/>
    </row>
    <row r="26" spans="1:24" ht="20.100000000000001" customHeight="1">
      <c r="A26" s="151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3"/>
    </row>
    <row r="27" spans="1:24" ht="20.100000000000001" customHeight="1" thickBot="1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6"/>
    </row>
    <row r="28" spans="1:24" ht="20.100000000000001" customHeight="1">
      <c r="A28" s="158" t="s">
        <v>47</v>
      </c>
      <c r="B28" s="158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</row>
    <row r="30" spans="1:24" ht="16.5" customHeight="1" thickBot="1">
      <c r="A30" s="167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</row>
    <row r="31" spans="1:24" ht="25.95" customHeight="1">
      <c r="A31" s="160" t="s">
        <v>41</v>
      </c>
      <c r="B31" s="161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3"/>
    </row>
    <row r="32" spans="1:24" ht="25.95" customHeight="1">
      <c r="A32" s="170" t="s">
        <v>48</v>
      </c>
      <c r="B32" s="171"/>
      <c r="C32" s="171"/>
      <c r="D32" s="171"/>
      <c r="E32" s="171"/>
      <c r="F32" s="171"/>
      <c r="G32" s="171"/>
      <c r="H32" s="171"/>
      <c r="I32" s="171"/>
      <c r="J32" s="168" t="s">
        <v>42</v>
      </c>
      <c r="K32" s="168"/>
      <c r="L32" s="168"/>
      <c r="M32" s="169"/>
    </row>
    <row r="33" spans="1:13" ht="25.95" customHeight="1">
      <c r="A33" s="170" t="s">
        <v>56</v>
      </c>
      <c r="B33" s="171"/>
      <c r="C33" s="171"/>
      <c r="D33" s="171"/>
      <c r="E33" s="171"/>
      <c r="F33" s="171"/>
      <c r="G33" s="171"/>
      <c r="H33" s="171"/>
      <c r="I33" s="171"/>
      <c r="J33" s="176"/>
      <c r="K33" s="176"/>
      <c r="L33" s="176"/>
      <c r="M33" s="177"/>
    </row>
    <row r="34" spans="1:13" ht="25.95" customHeight="1">
      <c r="A34" s="170" t="s">
        <v>45</v>
      </c>
      <c r="B34" s="171"/>
      <c r="C34" s="171"/>
      <c r="D34" s="171"/>
      <c r="E34" s="171"/>
      <c r="F34" s="171"/>
      <c r="G34" s="171"/>
      <c r="H34" s="171"/>
      <c r="I34" s="171"/>
      <c r="J34" s="168" t="s">
        <v>42</v>
      </c>
      <c r="K34" s="168"/>
      <c r="L34" s="168"/>
      <c r="M34" s="169"/>
    </row>
    <row r="35" spans="1:13" ht="13.5" customHeight="1" thickBot="1">
      <c r="A35" s="172"/>
      <c r="B35" s="173"/>
      <c r="C35" s="173"/>
      <c r="D35" s="173"/>
      <c r="E35" s="173"/>
      <c r="F35" s="173"/>
      <c r="G35" s="173"/>
      <c r="H35" s="173"/>
      <c r="I35" s="173"/>
      <c r="J35" s="174"/>
      <c r="K35" s="174"/>
      <c r="L35" s="174"/>
      <c r="M35" s="175"/>
    </row>
    <row r="36" spans="1:13" ht="10.5" customHeight="1">
      <c r="A36" s="52"/>
      <c r="B36" s="52"/>
      <c r="C36" s="52"/>
      <c r="D36" s="52"/>
      <c r="E36" s="52"/>
      <c r="F36" s="52"/>
      <c r="G36" s="52"/>
      <c r="H36" s="52"/>
      <c r="I36" s="52"/>
      <c r="J36" s="51"/>
      <c r="K36" s="51"/>
      <c r="L36" s="51"/>
      <c r="M36" s="51"/>
    </row>
    <row r="37" spans="1:13" ht="24.75" customHeight="1">
      <c r="A37" s="157" t="s">
        <v>43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</row>
  </sheetData>
  <sheetProtection selectLockedCells="1" selectUnlockedCells="1"/>
  <mergeCells count="54">
    <mergeCell ref="A37:M37"/>
    <mergeCell ref="A28:M28"/>
    <mergeCell ref="A31:M31"/>
    <mergeCell ref="A24:M24"/>
    <mergeCell ref="A30:M30"/>
    <mergeCell ref="J32:M32"/>
    <mergeCell ref="A32:I32"/>
    <mergeCell ref="A34:I34"/>
    <mergeCell ref="J34:M34"/>
    <mergeCell ref="A35:I35"/>
    <mergeCell ref="J35:M35"/>
    <mergeCell ref="A33:M33"/>
    <mergeCell ref="J23:K23"/>
    <mergeCell ref="L23:M23"/>
    <mergeCell ref="A23:I23"/>
    <mergeCell ref="A26:M26"/>
    <mergeCell ref="A27:M27"/>
    <mergeCell ref="A25:M25"/>
    <mergeCell ref="J22:K22"/>
    <mergeCell ref="L22:M22"/>
    <mergeCell ref="J21:K21"/>
    <mergeCell ref="L21:M21"/>
    <mergeCell ref="A21:H21"/>
    <mergeCell ref="A22:I22"/>
    <mergeCell ref="J16:M16"/>
    <mergeCell ref="B16:H16"/>
    <mergeCell ref="J19:K19"/>
    <mergeCell ref="L19:M19"/>
    <mergeCell ref="G20:H20"/>
    <mergeCell ref="J20:K20"/>
    <mergeCell ref="L20:M20"/>
    <mergeCell ref="J18:K18"/>
    <mergeCell ref="L18:M18"/>
    <mergeCell ref="A20:F20"/>
    <mergeCell ref="G18:H18"/>
    <mergeCell ref="A18:F18"/>
    <mergeCell ref="A19:F19"/>
    <mergeCell ref="G19:H19"/>
    <mergeCell ref="A1:M1"/>
    <mergeCell ref="A10:A11"/>
    <mergeCell ref="I10:M11"/>
    <mergeCell ref="K14:M14"/>
    <mergeCell ref="J15:L15"/>
    <mergeCell ref="D10:G11"/>
    <mergeCell ref="B10:C11"/>
    <mergeCell ref="B13:I13"/>
    <mergeCell ref="B14:H15"/>
    <mergeCell ref="B12:H12"/>
    <mergeCell ref="I12:M12"/>
    <mergeCell ref="P10:X10"/>
    <mergeCell ref="O12:O13"/>
    <mergeCell ref="P12:X12"/>
    <mergeCell ref="P13:X13"/>
    <mergeCell ref="P14:X14"/>
  </mergeCells>
  <phoneticPr fontId="1" type="Hiragana"/>
  <printOptions horizontalCentered="1"/>
  <pageMargins left="0.70866141732283472" right="0.43307086614173229" top="0.74803149606299213" bottom="0.27559055118110237" header="0.31496062992125984" footer="0.15748031496062992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リスト!$C$6:$C$8</xm:f>
          </x14:formula1>
          <xm:sqref>G19:H20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X37"/>
  <sheetViews>
    <sheetView topLeftCell="A20" zoomScaleNormal="100" workbookViewId="0">
      <selection activeCell="P27" sqref="P27"/>
    </sheetView>
  </sheetViews>
  <sheetFormatPr defaultRowHeight="13.2"/>
  <cols>
    <col min="1" max="1" width="9.6640625" customWidth="1"/>
    <col min="2" max="2" width="3.77734375" customWidth="1"/>
    <col min="3" max="3" width="8.44140625" customWidth="1"/>
    <col min="4" max="4" width="3.77734375" customWidth="1"/>
    <col min="5" max="5" width="11.21875" customWidth="1"/>
    <col min="6" max="6" width="3.77734375" customWidth="1"/>
    <col min="7" max="8" width="4.33203125" customWidth="1"/>
    <col min="9" max="9" width="10" customWidth="1"/>
    <col min="10" max="13" width="7.6640625" customWidth="1"/>
  </cols>
  <sheetData>
    <row r="1" spans="1:24" ht="30" customHeight="1">
      <c r="A1" s="72" t="s">
        <v>37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24" ht="22.2" customHeight="1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24" ht="10.199999999999999" customHeight="1" thickBot="1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24" ht="18" customHeight="1" thickBot="1">
      <c r="A4" s="20"/>
      <c r="B4" s="20"/>
      <c r="C4" s="21"/>
      <c r="D4" s="21"/>
      <c r="E4" s="21"/>
      <c r="F4" s="21"/>
      <c r="G4" s="21"/>
      <c r="H4" s="21"/>
      <c r="I4" s="21"/>
      <c r="J4" s="21"/>
      <c r="K4" s="7" t="s">
        <v>5</v>
      </c>
      <c r="L4" s="58" t="s">
        <v>57</v>
      </c>
      <c r="M4" s="59" t="s">
        <v>58</v>
      </c>
    </row>
    <row r="5" spans="1:24" ht="14.4" customHeight="1">
      <c r="C5" s="4"/>
      <c r="D5" s="4"/>
      <c r="E5" s="5"/>
      <c r="F5" s="5"/>
      <c r="G5" s="5"/>
      <c r="H5" s="5"/>
      <c r="I5" s="5"/>
      <c r="J5" s="5"/>
    </row>
    <row r="6" spans="1:24" ht="23.25" customHeight="1">
      <c r="C6" s="4"/>
      <c r="D6" s="4"/>
      <c r="E6" s="5"/>
      <c r="F6" s="5"/>
      <c r="G6" s="5"/>
      <c r="H6" s="5"/>
      <c r="I6" s="5"/>
      <c r="K6" s="8"/>
      <c r="L6" s="9"/>
      <c r="M6" s="54" t="s">
        <v>46</v>
      </c>
    </row>
    <row r="7" spans="1:24" ht="21.6" thickBot="1">
      <c r="A7" s="53" t="s">
        <v>44</v>
      </c>
      <c r="B7" s="10"/>
      <c r="M7" s="16" t="s">
        <v>54</v>
      </c>
    </row>
    <row r="8" spans="1:24" ht="21.6" thickBot="1">
      <c r="K8" s="1"/>
      <c r="M8" s="16" t="s">
        <v>55</v>
      </c>
      <c r="O8" s="41" t="s">
        <v>24</v>
      </c>
    </row>
    <row r="9" spans="1:24" ht="15" customHeight="1" thickBot="1">
      <c r="O9" s="27"/>
      <c r="P9" s="28"/>
      <c r="Q9" s="28"/>
      <c r="R9" s="28"/>
      <c r="S9" s="28"/>
      <c r="T9" s="28"/>
      <c r="U9" s="28"/>
      <c r="V9" s="28"/>
      <c r="W9" s="28"/>
      <c r="X9" s="29"/>
    </row>
    <row r="10" spans="1:24" ht="16.5" customHeight="1">
      <c r="A10" s="74" t="s">
        <v>0</v>
      </c>
      <c r="B10" s="84" t="s">
        <v>16</v>
      </c>
      <c r="C10" s="86"/>
      <c r="D10" s="84" t="str">
        <f>ASC(PHONETIC(B12))</f>
        <v/>
      </c>
      <c r="E10" s="85"/>
      <c r="F10" s="85"/>
      <c r="G10" s="86"/>
      <c r="H10" s="23"/>
      <c r="I10" s="76"/>
      <c r="J10" s="76"/>
      <c r="K10" s="76"/>
      <c r="L10" s="76"/>
      <c r="M10" s="77"/>
      <c r="O10" s="30" t="s">
        <v>19</v>
      </c>
      <c r="P10" s="60" t="s">
        <v>20</v>
      </c>
      <c r="Q10" s="60"/>
      <c r="R10" s="60"/>
      <c r="S10" s="60"/>
      <c r="T10" s="60"/>
      <c r="U10" s="60"/>
      <c r="V10" s="60"/>
      <c r="W10" s="60"/>
      <c r="X10" s="61"/>
    </row>
    <row r="11" spans="1:24" ht="3.6" customHeight="1">
      <c r="A11" s="75"/>
      <c r="B11" s="87"/>
      <c r="C11" s="89"/>
      <c r="D11" s="87"/>
      <c r="E11" s="88"/>
      <c r="F11" s="88"/>
      <c r="G11" s="89"/>
      <c r="H11" s="22"/>
      <c r="I11" s="78"/>
      <c r="J11" s="78"/>
      <c r="K11" s="78"/>
      <c r="L11" s="78"/>
      <c r="M11" s="79"/>
      <c r="O11" s="30"/>
      <c r="P11" s="31"/>
      <c r="Q11" s="32"/>
      <c r="R11" s="32"/>
      <c r="S11" s="32"/>
      <c r="T11" s="32"/>
      <c r="U11" s="32"/>
      <c r="V11" s="32"/>
      <c r="W11" s="32"/>
      <c r="X11" s="33"/>
    </row>
    <row r="12" spans="1:24" ht="41.4" customHeight="1">
      <c r="A12" s="3"/>
      <c r="B12" s="199"/>
      <c r="C12" s="96"/>
      <c r="D12" s="96"/>
      <c r="E12" s="96"/>
      <c r="F12" s="96"/>
      <c r="G12" s="96"/>
      <c r="H12" s="96"/>
      <c r="I12" s="200"/>
      <c r="J12" s="201"/>
      <c r="K12" s="201"/>
      <c r="L12" s="201"/>
      <c r="M12" s="202"/>
      <c r="O12" s="62" t="s">
        <v>21</v>
      </c>
      <c r="P12" s="64" t="s">
        <v>33</v>
      </c>
      <c r="Q12" s="64"/>
      <c r="R12" s="64"/>
      <c r="S12" s="64"/>
      <c r="T12" s="64"/>
      <c r="U12" s="64"/>
      <c r="V12" s="64"/>
      <c r="W12" s="64"/>
      <c r="X12" s="65"/>
    </row>
    <row r="13" spans="1:24" ht="18" customHeight="1">
      <c r="A13" s="13" t="s">
        <v>14</v>
      </c>
      <c r="B13" s="90" t="str">
        <f>PHONETIC(B14)</f>
        <v/>
      </c>
      <c r="C13" s="90"/>
      <c r="D13" s="90"/>
      <c r="E13" s="90"/>
      <c r="F13" s="90"/>
      <c r="G13" s="90"/>
      <c r="H13" s="90"/>
      <c r="I13" s="91"/>
      <c r="J13" s="6" t="s">
        <v>6</v>
      </c>
      <c r="M13" s="2"/>
      <c r="O13" s="63"/>
      <c r="P13" s="66" t="s">
        <v>22</v>
      </c>
      <c r="Q13" s="67"/>
      <c r="R13" s="67"/>
      <c r="S13" s="67"/>
      <c r="T13" s="67"/>
      <c r="U13" s="67"/>
      <c r="V13" s="67"/>
      <c r="W13" s="67"/>
      <c r="X13" s="68"/>
    </row>
    <row r="14" spans="1:24" ht="18.600000000000001" customHeight="1">
      <c r="A14" s="11" t="s">
        <v>1</v>
      </c>
      <c r="B14" s="92"/>
      <c r="C14" s="93"/>
      <c r="D14" s="93"/>
      <c r="E14" s="93"/>
      <c r="F14" s="93"/>
      <c r="G14" s="93"/>
      <c r="H14" s="93"/>
      <c r="I14" s="45"/>
      <c r="J14" s="46" t="s">
        <v>14</v>
      </c>
      <c r="K14" s="80" t="str">
        <f>PHONETIC(J15)</f>
        <v/>
      </c>
      <c r="L14" s="80"/>
      <c r="M14" s="81"/>
      <c r="O14" s="30" t="s">
        <v>23</v>
      </c>
      <c r="P14" s="69" t="s">
        <v>32</v>
      </c>
      <c r="Q14" s="70"/>
      <c r="R14" s="70"/>
      <c r="S14" s="70"/>
      <c r="T14" s="70"/>
      <c r="U14" s="70"/>
      <c r="V14" s="70"/>
      <c r="W14" s="70"/>
      <c r="X14" s="71"/>
    </row>
    <row r="15" spans="1:24" ht="33.6" customHeight="1">
      <c r="A15" s="14" t="s">
        <v>7</v>
      </c>
      <c r="B15" s="94"/>
      <c r="C15" s="94"/>
      <c r="D15" s="94"/>
      <c r="E15" s="94"/>
      <c r="F15" s="94"/>
      <c r="G15" s="94"/>
      <c r="H15" s="94"/>
      <c r="I15" s="12" t="s">
        <v>2</v>
      </c>
      <c r="J15" s="82"/>
      <c r="K15" s="83"/>
      <c r="L15" s="83"/>
      <c r="M15" s="15" t="s">
        <v>2</v>
      </c>
      <c r="O15" s="47" t="s">
        <v>25</v>
      </c>
      <c r="P15" s="34" t="s">
        <v>26</v>
      </c>
      <c r="Q15" s="34"/>
      <c r="R15" s="34"/>
      <c r="S15" s="34"/>
      <c r="T15" s="34"/>
      <c r="U15" s="34"/>
      <c r="V15" s="34"/>
      <c r="W15" s="34"/>
      <c r="X15" s="35"/>
    </row>
    <row r="16" spans="1:24" ht="21.6" customHeight="1" thickBot="1">
      <c r="A16" s="19" t="s">
        <v>3</v>
      </c>
      <c r="B16" s="103"/>
      <c r="C16" s="101"/>
      <c r="D16" s="101"/>
      <c r="E16" s="101"/>
      <c r="F16" s="101"/>
      <c r="G16" s="101"/>
      <c r="H16" s="104"/>
      <c r="I16" s="18" t="s">
        <v>4</v>
      </c>
      <c r="J16" s="100"/>
      <c r="K16" s="101"/>
      <c r="L16" s="101"/>
      <c r="M16" s="102"/>
      <c r="O16" s="47" t="s">
        <v>27</v>
      </c>
      <c r="P16" s="34" t="s">
        <v>36</v>
      </c>
      <c r="Q16" s="34"/>
      <c r="R16" s="34"/>
      <c r="S16" s="34"/>
      <c r="T16" s="34"/>
      <c r="U16" s="34"/>
      <c r="V16" s="34"/>
      <c r="W16" s="34"/>
      <c r="X16" s="35"/>
    </row>
    <row r="17" spans="1:24" ht="16.2" customHeight="1" thickBot="1">
      <c r="I17" s="5"/>
      <c r="O17" s="30"/>
      <c r="P17" s="31"/>
      <c r="Q17" s="32"/>
      <c r="R17" s="32"/>
      <c r="S17" s="32"/>
      <c r="T17" s="32"/>
      <c r="U17" s="32"/>
      <c r="V17" s="32"/>
      <c r="W17" s="32"/>
      <c r="X17" s="33"/>
    </row>
    <row r="18" spans="1:24" ht="24.9" customHeight="1">
      <c r="A18" s="122" t="s">
        <v>38</v>
      </c>
      <c r="B18" s="123"/>
      <c r="C18" s="116"/>
      <c r="D18" s="116"/>
      <c r="E18" s="116"/>
      <c r="F18" s="124"/>
      <c r="G18" s="115" t="s">
        <v>11</v>
      </c>
      <c r="H18" s="121"/>
      <c r="I18" s="17" t="s">
        <v>12</v>
      </c>
      <c r="J18" s="115" t="s">
        <v>10</v>
      </c>
      <c r="K18" s="116"/>
      <c r="L18" s="115" t="s">
        <v>13</v>
      </c>
      <c r="M18" s="117"/>
      <c r="O18" s="47" t="s">
        <v>28</v>
      </c>
      <c r="P18" s="34" t="s">
        <v>34</v>
      </c>
      <c r="Q18" s="34"/>
      <c r="R18" s="34"/>
      <c r="S18" s="34"/>
      <c r="T18" s="34"/>
      <c r="U18" s="34"/>
      <c r="V18" s="34"/>
      <c r="W18" s="34"/>
      <c r="X18" s="35"/>
    </row>
    <row r="19" spans="1:24" ht="25.95" customHeight="1" thickBot="1">
      <c r="A19" s="190" t="s">
        <v>39</v>
      </c>
      <c r="B19" s="191"/>
      <c r="C19" s="191"/>
      <c r="D19" s="191"/>
      <c r="E19" s="191"/>
      <c r="F19" s="192"/>
      <c r="G19" s="193"/>
      <c r="H19" s="194"/>
      <c r="I19" s="56"/>
      <c r="J19" s="195" t="str">
        <f>IFERROR(VLOOKUP(G19,[1]リスト!$C$6:$D$8,2,FALSE),"")</f>
        <v/>
      </c>
      <c r="K19" s="196"/>
      <c r="L19" s="197" t="str">
        <f>IFERROR(I19*J19,"")</f>
        <v/>
      </c>
      <c r="M19" s="198"/>
      <c r="O19" s="42" t="s">
        <v>29</v>
      </c>
      <c r="P19" s="36" t="s">
        <v>51</v>
      </c>
      <c r="Q19" s="37"/>
      <c r="R19" s="37"/>
      <c r="S19" s="37"/>
      <c r="T19" s="37"/>
      <c r="U19" s="37"/>
      <c r="V19" s="37"/>
      <c r="W19" s="37"/>
      <c r="X19" s="38"/>
    </row>
    <row r="20" spans="1:24" ht="25.95" customHeight="1" thickTop="1" thickBot="1">
      <c r="A20" s="182" t="s">
        <v>40</v>
      </c>
      <c r="B20" s="183"/>
      <c r="C20" s="183"/>
      <c r="D20" s="183"/>
      <c r="E20" s="183"/>
      <c r="F20" s="120"/>
      <c r="G20" s="184"/>
      <c r="H20" s="185"/>
      <c r="I20" s="57"/>
      <c r="J20" s="186" t="str">
        <f>IFERROR(VLOOKUP(G20,#REF!,2,FALSE),"")</f>
        <v/>
      </c>
      <c r="K20" s="187"/>
      <c r="L20" s="188" t="str">
        <f>IFERROR(I20*J20,"")</f>
        <v/>
      </c>
      <c r="M20" s="189"/>
      <c r="O20" s="48" t="s">
        <v>30</v>
      </c>
      <c r="P20" s="39" t="s">
        <v>31</v>
      </c>
      <c r="Q20" s="39"/>
      <c r="R20" s="39"/>
      <c r="S20" s="39"/>
      <c r="T20" s="39"/>
      <c r="U20" s="39"/>
      <c r="V20" s="39"/>
      <c r="W20" s="39"/>
      <c r="X20" s="40"/>
    </row>
    <row r="21" spans="1:24" ht="26.4" customHeight="1" thickTop="1" thickBot="1">
      <c r="A21" s="137" t="s">
        <v>35</v>
      </c>
      <c r="B21" s="138"/>
      <c r="C21" s="138"/>
      <c r="D21" s="138"/>
      <c r="E21" s="138"/>
      <c r="F21" s="138"/>
      <c r="G21" s="138"/>
      <c r="H21" s="138"/>
      <c r="I21" s="49"/>
      <c r="J21" s="134" t="s">
        <v>8</v>
      </c>
      <c r="K21" s="83"/>
      <c r="L21" s="135"/>
      <c r="M21" s="136"/>
    </row>
    <row r="22" spans="1:24" ht="25.95" customHeight="1" thickBot="1">
      <c r="A22" s="139" t="s">
        <v>18</v>
      </c>
      <c r="B22" s="140"/>
      <c r="C22" s="141"/>
      <c r="D22" s="141"/>
      <c r="E22" s="141"/>
      <c r="F22" s="141"/>
      <c r="G22" s="141"/>
      <c r="H22" s="141"/>
      <c r="I22" s="142"/>
      <c r="J22" s="130" t="s">
        <v>8</v>
      </c>
      <c r="K22" s="131"/>
      <c r="L22" s="132"/>
      <c r="M22" s="133"/>
      <c r="O22" s="5"/>
    </row>
    <row r="23" spans="1:24" ht="28.95" customHeight="1" thickBot="1">
      <c r="A23" s="178"/>
      <c r="B23" s="179"/>
      <c r="C23" s="180"/>
      <c r="D23" s="180"/>
      <c r="E23" s="180"/>
      <c r="F23" s="180"/>
      <c r="G23" s="180"/>
      <c r="H23" s="180"/>
      <c r="I23" s="181"/>
      <c r="J23" s="143" t="s">
        <v>9</v>
      </c>
      <c r="K23" s="144"/>
      <c r="L23" s="145"/>
      <c r="M23" s="146"/>
    </row>
    <row r="24" spans="1:24" ht="20.100000000000001" customHeight="1">
      <c r="A24" s="164" t="s">
        <v>17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6"/>
    </row>
    <row r="25" spans="1:24" ht="20.100000000000001" customHeight="1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3"/>
    </row>
    <row r="26" spans="1:24" ht="20.100000000000001" customHeight="1">
      <c r="A26" s="151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3"/>
    </row>
    <row r="27" spans="1:24" ht="20.100000000000001" customHeight="1" thickBot="1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6"/>
    </row>
    <row r="28" spans="1:24" ht="20.100000000000001" customHeight="1">
      <c r="A28" s="158" t="s">
        <v>47</v>
      </c>
      <c r="B28" s="158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</row>
    <row r="30" spans="1:24" ht="16.5" customHeight="1" thickBot="1">
      <c r="A30" s="167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</row>
    <row r="31" spans="1:24" ht="25.95" customHeight="1">
      <c r="A31" s="160" t="s">
        <v>41</v>
      </c>
      <c r="B31" s="161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3"/>
    </row>
    <row r="32" spans="1:24" ht="25.95" customHeight="1">
      <c r="A32" s="170" t="s">
        <v>48</v>
      </c>
      <c r="B32" s="171"/>
      <c r="C32" s="171"/>
      <c r="D32" s="171"/>
      <c r="E32" s="171"/>
      <c r="F32" s="171"/>
      <c r="G32" s="171"/>
      <c r="H32" s="171"/>
      <c r="I32" s="171"/>
      <c r="J32" s="168" t="s">
        <v>42</v>
      </c>
      <c r="K32" s="168"/>
      <c r="L32" s="168"/>
      <c r="M32" s="169"/>
    </row>
    <row r="33" spans="1:13" ht="25.95" customHeight="1">
      <c r="A33" s="170" t="s">
        <v>56</v>
      </c>
      <c r="B33" s="171"/>
      <c r="C33" s="171"/>
      <c r="D33" s="171"/>
      <c r="E33" s="171"/>
      <c r="F33" s="171"/>
      <c r="G33" s="171"/>
      <c r="H33" s="171"/>
      <c r="I33" s="171"/>
      <c r="J33" s="176"/>
      <c r="K33" s="176"/>
      <c r="L33" s="176"/>
      <c r="M33" s="177"/>
    </row>
    <row r="34" spans="1:13" ht="25.95" customHeight="1">
      <c r="A34" s="170" t="s">
        <v>45</v>
      </c>
      <c r="B34" s="171"/>
      <c r="C34" s="171"/>
      <c r="D34" s="171"/>
      <c r="E34" s="171"/>
      <c r="F34" s="171"/>
      <c r="G34" s="171"/>
      <c r="H34" s="171"/>
      <c r="I34" s="171"/>
      <c r="J34" s="168" t="s">
        <v>42</v>
      </c>
      <c r="K34" s="168"/>
      <c r="L34" s="168"/>
      <c r="M34" s="169"/>
    </row>
    <row r="35" spans="1:13" ht="13.5" customHeight="1" thickBot="1">
      <c r="A35" s="172"/>
      <c r="B35" s="173"/>
      <c r="C35" s="173"/>
      <c r="D35" s="173"/>
      <c r="E35" s="173"/>
      <c r="F35" s="173"/>
      <c r="G35" s="173"/>
      <c r="H35" s="173"/>
      <c r="I35" s="173"/>
      <c r="J35" s="174"/>
      <c r="K35" s="174"/>
      <c r="L35" s="174"/>
      <c r="M35" s="175"/>
    </row>
    <row r="36" spans="1:13" ht="10.5" customHeight="1">
      <c r="A36" s="52"/>
      <c r="B36" s="52"/>
      <c r="C36" s="52"/>
      <c r="D36" s="52"/>
      <c r="E36" s="52"/>
      <c r="F36" s="52"/>
      <c r="G36" s="52"/>
      <c r="H36" s="52"/>
      <c r="I36" s="52"/>
      <c r="J36" s="51"/>
      <c r="K36" s="51"/>
      <c r="L36" s="51"/>
      <c r="M36" s="51"/>
    </row>
    <row r="37" spans="1:13" ht="24.75" customHeight="1">
      <c r="A37" s="157" t="s">
        <v>43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</row>
  </sheetData>
  <sheetProtection selectLockedCells="1" selectUnlockedCells="1"/>
  <mergeCells count="54">
    <mergeCell ref="P10:X10"/>
    <mergeCell ref="A1:M1"/>
    <mergeCell ref="A10:A11"/>
    <mergeCell ref="B10:C11"/>
    <mergeCell ref="D10:G11"/>
    <mergeCell ref="I10:M11"/>
    <mergeCell ref="B12:H12"/>
    <mergeCell ref="I12:M12"/>
    <mergeCell ref="O12:O13"/>
    <mergeCell ref="P12:X12"/>
    <mergeCell ref="B13:I13"/>
    <mergeCell ref="P13:X13"/>
    <mergeCell ref="B14:H15"/>
    <mergeCell ref="K14:M14"/>
    <mergeCell ref="P14:X14"/>
    <mergeCell ref="J15:L15"/>
    <mergeCell ref="B16:H16"/>
    <mergeCell ref="J16:M16"/>
    <mergeCell ref="A18:F18"/>
    <mergeCell ref="G18:H18"/>
    <mergeCell ref="J18:K18"/>
    <mergeCell ref="L18:M18"/>
    <mergeCell ref="A19:F19"/>
    <mergeCell ref="G19:H19"/>
    <mergeCell ref="J19:K19"/>
    <mergeCell ref="L19:M19"/>
    <mergeCell ref="A20:F20"/>
    <mergeCell ref="G20:H20"/>
    <mergeCell ref="J20:K20"/>
    <mergeCell ref="L20:M20"/>
    <mergeCell ref="A21:H21"/>
    <mergeCell ref="J21:K21"/>
    <mergeCell ref="L21:M21"/>
    <mergeCell ref="A30:M30"/>
    <mergeCell ref="A22:I22"/>
    <mergeCell ref="J22:K22"/>
    <mergeCell ref="L22:M22"/>
    <mergeCell ref="A23:I23"/>
    <mergeCell ref="J23:K23"/>
    <mergeCell ref="L23:M23"/>
    <mergeCell ref="A24:M24"/>
    <mergeCell ref="A25:M25"/>
    <mergeCell ref="A26:M26"/>
    <mergeCell ref="A27:M27"/>
    <mergeCell ref="A28:M28"/>
    <mergeCell ref="A35:I35"/>
    <mergeCell ref="J35:M35"/>
    <mergeCell ref="A37:M37"/>
    <mergeCell ref="A31:M31"/>
    <mergeCell ref="A32:I32"/>
    <mergeCell ref="J32:M32"/>
    <mergeCell ref="A33:M33"/>
    <mergeCell ref="A34:I34"/>
    <mergeCell ref="J34:M34"/>
  </mergeCells>
  <phoneticPr fontId="1"/>
  <printOptions horizontalCentered="1"/>
  <pageMargins left="0.70866141732283472" right="0.43307086614173229" top="0.74803149606299213" bottom="0.27559055118110237" header="0.31496062992125984" footer="0.1574803149606299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8"/>
  <sheetViews>
    <sheetView topLeftCell="A4" workbookViewId="0">
      <selection activeCell="K18" sqref="K18:K19"/>
    </sheetView>
  </sheetViews>
  <sheetFormatPr defaultRowHeight="13.2"/>
  <sheetData>
    <row r="3" spans="2:4">
      <c r="B3" t="s">
        <v>52</v>
      </c>
    </row>
    <row r="6" spans="2:4">
      <c r="C6" s="55" t="s">
        <v>53</v>
      </c>
      <c r="D6" s="55">
        <v>2000</v>
      </c>
    </row>
    <row r="7" spans="2:4">
      <c r="C7" s="55" t="s">
        <v>49</v>
      </c>
      <c r="D7" s="55">
        <v>1600</v>
      </c>
    </row>
    <row r="8" spans="2:4">
      <c r="C8" s="55" t="s">
        <v>50</v>
      </c>
      <c r="D8" s="55">
        <v>1200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注文書(エクセル版用) </vt:lpstr>
      <vt:lpstr>注文書(PDF版用)</vt:lpstr>
      <vt:lpstr>リスト</vt:lpstr>
      <vt:lpstr>'注文書(PDF版用)'!Print_Area</vt:lpstr>
      <vt:lpstr>'注文書(エクセル版用)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2025-09-17T17:43:17Z</cp:lastPrinted>
  <dcterms:created xsi:type="dcterms:W3CDTF">2018-03-20T07:10:21Z</dcterms:created>
  <dcterms:modified xsi:type="dcterms:W3CDTF">2025-10-16T05:37:59Z</dcterms:modified>
</cp:coreProperties>
</file>