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5210D\share\共有ディスク\□20県奨励品種等種苗供給対策事業\販売関係\R４年度\HP関係\"/>
    </mc:Choice>
  </mc:AlternateContent>
  <workbookProtection workbookAlgorithmName="SHA-512" workbookHashValue="GdIFuTx7rRFB/lbvz4nenMTY5MvtXqTbOmZT2/ZL2TxyNuG6Iec+qR0Ju/LbmLGOhuWekgTaDUmDMQp6tpLNfg==" workbookSaltValue="RgL6joVHSzxrRmgNQv3DfQ==" workbookSpinCount="100000" lockStructure="1"/>
  <bookViews>
    <workbookView xWindow="-108" yWindow="-108" windowWidth="23256" windowHeight="12576"/>
  </bookViews>
  <sheets>
    <sheet name="注文書(エクセル版用) " sheetId="5" r:id="rId1"/>
    <sheet name="注文書(エクセル版用)  (入力例)" sheetId="7" r:id="rId2"/>
    <sheet name="注文書(PDF版用) " sheetId="6" r:id="rId3"/>
    <sheet name="リスト表" sheetId="2" r:id="rId4"/>
    <sheet name="Sheet3" sheetId="3" r:id="rId5"/>
  </sheets>
  <definedNames>
    <definedName name="_xlnm.Print_Area" localSheetId="2">'注文書(PDF版用) '!$A$1:$J$36</definedName>
    <definedName name="_xlnm.Print_Area" localSheetId="0">'注文書(エクセル版用) '!$A$1:$M$36</definedName>
    <definedName name="_xlnm.Print_Area" localSheetId="1">'注文書(エクセル版用)  (入力例)'!$A$1:$M$36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6" l="1"/>
  <c r="G24" i="6"/>
  <c r="J24" i="7"/>
  <c r="L24" i="7" s="1"/>
  <c r="J24" i="5"/>
  <c r="L24" i="5" s="1"/>
  <c r="I26" i="7" l="1"/>
  <c r="J25" i="7"/>
  <c r="L25" i="7" s="1"/>
  <c r="J23" i="7"/>
  <c r="L23" i="7" s="1"/>
  <c r="J22" i="7"/>
  <c r="L22" i="7" s="1"/>
  <c r="J21" i="7"/>
  <c r="L21" i="7" s="1"/>
  <c r="J20" i="7"/>
  <c r="L20" i="7" s="1"/>
  <c r="J19" i="7"/>
  <c r="L19" i="7" s="1"/>
  <c r="J18" i="7"/>
  <c r="L18" i="7" s="1"/>
  <c r="J17" i="7"/>
  <c r="L17" i="7" s="1"/>
  <c r="D8" i="7"/>
  <c r="B11" i="7"/>
  <c r="K12" i="7"/>
  <c r="L26" i="7" l="1"/>
  <c r="G22" i="6"/>
  <c r="I22" i="6" s="1"/>
  <c r="G23" i="6"/>
  <c r="I23" i="6" s="1"/>
  <c r="J23" i="5"/>
  <c r="L23" i="5" s="1"/>
  <c r="K12" i="5"/>
  <c r="B11" i="5"/>
  <c r="D8" i="5"/>
  <c r="L27" i="7" l="1"/>
  <c r="L28" i="7" s="1"/>
  <c r="I26" i="5"/>
  <c r="J22" i="5"/>
  <c r="L22" i="5" s="1"/>
  <c r="G25" i="6" l="1"/>
  <c r="I25" i="6" s="1"/>
  <c r="G21" i="6"/>
  <c r="I21" i="6" s="1"/>
  <c r="G20" i="6"/>
  <c r="I20" i="6" s="1"/>
  <c r="G19" i="6"/>
  <c r="I19" i="6" s="1"/>
  <c r="G18" i="6"/>
  <c r="I18" i="6" s="1"/>
  <c r="G17" i="6"/>
  <c r="I17" i="6" s="1"/>
  <c r="J19" i="5"/>
  <c r="L19" i="5" s="1"/>
  <c r="J25" i="5" l="1"/>
  <c r="L25" i="5" s="1"/>
  <c r="J21" i="5"/>
  <c r="L21" i="5" s="1"/>
  <c r="J20" i="5"/>
  <c r="L20" i="5" s="1"/>
  <c r="J18" i="5"/>
  <c r="L18" i="5" s="1"/>
  <c r="J17" i="5"/>
  <c r="L17" i="5" s="1"/>
  <c r="L26" i="5" l="1"/>
  <c r="L27" i="5" s="1"/>
  <c r="L28" i="5" s="1"/>
</calcChain>
</file>

<file path=xl/comments1.xml><?xml version="1.0" encoding="utf-8"?>
<comments xmlns="http://schemas.openxmlformats.org/spreadsheetml/2006/main">
  <authors>
    <author>user</author>
    <author>yamam</author>
  </authors>
  <commentLis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数字入力
</t>
        </r>
      </text>
    </comment>
    <comment ref="M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数字入力
</t>
        </r>
      </text>
    </comment>
    <comment ref="B10" authorId="1" shapeId="0">
      <text>
        <r>
          <rPr>
            <sz val="9"/>
            <color indexed="10"/>
            <rFont val="MS P ゴシック"/>
            <family val="3"/>
            <charset val="128"/>
          </rPr>
          <t>ひらがなモードで、郵便番号（-を入れて）を入力し、「スペース」キーを２回押して、変換候補に住所(町名まで)が出てくるので選ぶ
【郵便番号欄のセルにも番号が入力されます】</t>
        </r>
      </text>
    </comment>
    <comment ref="I10" authorId="0" shapeId="0">
      <text>
        <r>
          <rPr>
            <sz val="9"/>
            <color indexed="10"/>
            <rFont val="MS P ゴシック"/>
            <family val="3"/>
            <charset val="128"/>
          </rPr>
          <t>番地等を入力</t>
        </r>
      </text>
    </comment>
    <comment ref="B11" authorId="0" shapeId="0">
      <text>
        <r>
          <rPr>
            <sz val="9"/>
            <color indexed="81"/>
            <rFont val="MS P ゴシック"/>
            <family val="3"/>
            <charset val="128"/>
          </rPr>
          <t>ふりがな自動入力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ふりがな自動入力
</t>
        </r>
      </text>
    </comment>
    <comment ref="G17" authorId="0" shapeId="0">
      <text>
        <r>
          <rPr>
            <sz val="8"/>
            <color indexed="10"/>
            <rFont val="MS P ゴシック"/>
            <family val="3"/>
            <charset val="128"/>
          </rPr>
          <t>プルダウンリストより選択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9" authorId="0" shapeId="0">
      <text>
        <r>
          <rPr>
            <sz val="9"/>
            <color indexed="10"/>
            <rFont val="MS P ゴシック"/>
            <family val="3"/>
            <charset val="128"/>
          </rPr>
          <t>プルダウンリストより●印を入力</t>
        </r>
      </text>
    </comment>
  </commentList>
</comments>
</file>

<file path=xl/comments2.xml><?xml version="1.0" encoding="utf-8"?>
<comments xmlns="http://schemas.openxmlformats.org/spreadsheetml/2006/main">
  <authors>
    <author>user</author>
    <author>yamam</author>
  </authors>
  <commentLis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数字入力
</t>
        </r>
      </text>
    </comment>
    <comment ref="M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数字入力
</t>
        </r>
      </text>
    </comment>
    <comment ref="B10" authorId="1" shapeId="0">
      <text>
        <r>
          <rPr>
            <sz val="9"/>
            <color indexed="10"/>
            <rFont val="MS P ゴシック"/>
            <family val="3"/>
            <charset val="128"/>
          </rPr>
          <t>ひらがなモードで、郵便番号（-を入れて）を入力し、「スペース」キーを２回押して、変換候補に住所(町名まで)が出てくるので選ぶ
【郵便番号欄のセルにも番号が入力されます】</t>
        </r>
      </text>
    </comment>
    <comment ref="I10" authorId="0" shapeId="0">
      <text>
        <r>
          <rPr>
            <sz val="9"/>
            <color indexed="10"/>
            <rFont val="MS P ゴシック"/>
            <family val="3"/>
            <charset val="128"/>
          </rPr>
          <t>番地等を入力</t>
        </r>
      </text>
    </comment>
    <comment ref="B11" authorId="0" shapeId="0">
      <text>
        <r>
          <rPr>
            <sz val="9"/>
            <color indexed="81"/>
            <rFont val="MS P ゴシック"/>
            <family val="3"/>
            <charset val="128"/>
          </rPr>
          <t>ふりがな自動入力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ふりがな自動入力
</t>
        </r>
      </text>
    </comment>
    <comment ref="G17" authorId="0" shapeId="0">
      <text>
        <r>
          <rPr>
            <sz val="8"/>
            <color indexed="10"/>
            <rFont val="MS P ゴシック"/>
            <family val="3"/>
            <charset val="128"/>
          </rPr>
          <t>プルダウンリストより選択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9" authorId="0" shapeId="0">
      <text>
        <r>
          <rPr>
            <sz val="9"/>
            <color indexed="10"/>
            <rFont val="MS P ゴシック"/>
            <family val="3"/>
            <charset val="128"/>
          </rPr>
          <t>プルダウンリストより●印を入力</t>
        </r>
      </text>
    </comment>
  </commentList>
</comments>
</file>

<file path=xl/sharedStrings.xml><?xml version="1.0" encoding="utf-8"?>
<sst xmlns="http://schemas.openxmlformats.org/spreadsheetml/2006/main" count="190" uniqueCount="83">
  <si>
    <t>ご住所</t>
    <rPh sb="1" eb="3">
      <t>ジュウショ</t>
    </rPh>
    <phoneticPr fontId="1"/>
  </si>
  <si>
    <t>ご氏名</t>
    <rPh sb="1" eb="3">
      <t>シメイ</t>
    </rPh>
    <phoneticPr fontId="1"/>
  </si>
  <si>
    <t>様</t>
    <rPh sb="0" eb="1">
      <t>サマ</t>
    </rPh>
    <phoneticPr fontId="1"/>
  </si>
  <si>
    <t>ＴＥＬ</t>
    <phoneticPr fontId="1"/>
  </si>
  <si>
    <t>ＦＡＸ</t>
    <phoneticPr fontId="1"/>
  </si>
  <si>
    <t>注文日</t>
    <rPh sb="0" eb="3">
      <t>チュウモンビ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</si>
  <si>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</si>
  <si>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</si>
  <si>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山梨県農業振興公社　行</t>
    <rPh sb="0" eb="3">
      <t>ヤマナシケン</t>
    </rPh>
    <rPh sb="3" eb="5">
      <t>ノウギョウ</t>
    </rPh>
    <rPh sb="5" eb="7">
      <t>シンコウ</t>
    </rPh>
    <rPh sb="7" eb="9">
      <t>コウシャ</t>
    </rPh>
    <rPh sb="10" eb="11">
      <t>イキ</t>
    </rPh>
    <phoneticPr fontId="1"/>
  </si>
  <si>
    <t>団体のご担当者</t>
    <rPh sb="0" eb="2">
      <t>ダンタイ</t>
    </rPh>
    <rPh sb="4" eb="7">
      <t>タントウシャ</t>
    </rPh>
    <phoneticPr fontId="1"/>
  </si>
  <si>
    <t>山梨県</t>
    <rPh sb="0" eb="3">
      <t>ヤマナシケン</t>
    </rPh>
    <phoneticPr fontId="1"/>
  </si>
  <si>
    <t>（団体名）</t>
    <rPh sb="1" eb="3">
      <t>ダンタイ</t>
    </rPh>
    <rPh sb="3" eb="4">
      <t>メイ</t>
    </rPh>
    <phoneticPr fontId="1"/>
  </si>
  <si>
    <t>－－－</t>
    <phoneticPr fontId="1"/>
  </si>
  <si>
    <t>FAX：０５５-２２３-２１１７</t>
    <phoneticPr fontId="1"/>
  </si>
  <si>
    <t>合計金額</t>
    <rPh sb="0" eb="1">
      <t>ア</t>
    </rPh>
    <rPh sb="1" eb="2">
      <t>ケイ</t>
    </rPh>
    <rPh sb="2" eb="3">
      <t>キン</t>
    </rPh>
    <rPh sb="3" eb="4">
      <t>ガク</t>
    </rPh>
    <phoneticPr fontId="1"/>
  </si>
  <si>
    <t>（TEL:055-232-2760）</t>
    <phoneticPr fontId="1"/>
  </si>
  <si>
    <t>＜等級/単価(税別)＞　特上苗：1,800円、上苗：1,600円、中苗：1,450円、並苗：1,300円</t>
    <rPh sb="4" eb="6">
      <t>タンカ</t>
    </rPh>
    <rPh sb="8" eb="9">
      <t>ベツ</t>
    </rPh>
    <rPh sb="21" eb="22">
      <t>エン</t>
    </rPh>
    <rPh sb="31" eb="32">
      <t>エン</t>
    </rPh>
    <rPh sb="41" eb="42">
      <t>エン</t>
    </rPh>
    <rPh sb="43" eb="44">
      <t>ナミ</t>
    </rPh>
    <rPh sb="51" eb="52">
      <t>エン</t>
    </rPh>
    <phoneticPr fontId="1"/>
  </si>
  <si>
    <t>甲州苗木注文書</t>
    <rPh sb="0" eb="2">
      <t>コウシュウ</t>
    </rPh>
    <rPh sb="2" eb="4">
      <t>ナエギ</t>
    </rPh>
    <rPh sb="4" eb="7">
      <t>チュウモンショ</t>
    </rPh>
    <phoneticPr fontId="1"/>
  </si>
  <si>
    <r>
      <t xml:space="preserve">単　価 </t>
    </r>
    <r>
      <rPr>
        <sz val="10"/>
        <color theme="1"/>
        <rFont val="ＭＳ Ｐゴシック"/>
        <family val="3"/>
        <charset val="128"/>
        <scheme val="minor"/>
      </rPr>
      <t>（円）</t>
    </r>
    <rPh sb="0" eb="1">
      <t>タン</t>
    </rPh>
    <rPh sb="2" eb="3">
      <t>アタイ</t>
    </rPh>
    <rPh sb="5" eb="6">
      <t>エン</t>
    </rPh>
    <phoneticPr fontId="1"/>
  </si>
  <si>
    <r>
      <t xml:space="preserve">等級 </t>
    </r>
    <r>
      <rPr>
        <sz val="10"/>
        <color theme="1"/>
        <rFont val="ＭＳ Ｐゴシック"/>
        <family val="3"/>
        <charset val="128"/>
        <scheme val="minor"/>
      </rPr>
      <t>(苗)</t>
    </r>
    <rPh sb="0" eb="1">
      <t>ナド</t>
    </rPh>
    <rPh sb="1" eb="2">
      <t>キュウ</t>
    </rPh>
    <rPh sb="4" eb="5">
      <t>ナエ</t>
    </rPh>
    <phoneticPr fontId="1"/>
  </si>
  <si>
    <r>
      <t xml:space="preserve">数量 </t>
    </r>
    <r>
      <rPr>
        <sz val="10"/>
        <rFont val="ＭＳ Ｐゴシック"/>
        <family val="3"/>
        <charset val="128"/>
        <scheme val="minor"/>
      </rPr>
      <t>（本）</t>
    </r>
    <rPh sb="0" eb="1">
      <t>スウ</t>
    </rPh>
    <rPh sb="1" eb="2">
      <t>リョウ</t>
    </rPh>
    <rPh sb="4" eb="5">
      <t>ホン</t>
    </rPh>
    <phoneticPr fontId="1"/>
  </si>
  <si>
    <r>
      <t>金額〈税別〉</t>
    </r>
    <r>
      <rPr>
        <sz val="10"/>
        <color theme="1"/>
        <rFont val="ＭＳ Ｐゴシック"/>
        <family val="3"/>
        <charset val="128"/>
        <scheme val="minor"/>
      </rPr>
      <t xml:space="preserve"> (円)</t>
    </r>
    <rPh sb="0" eb="2">
      <t>キンガク</t>
    </rPh>
    <rPh sb="3" eb="5">
      <t>ゼイベツ</t>
    </rPh>
    <rPh sb="8" eb="9">
      <t>エン</t>
    </rPh>
    <phoneticPr fontId="1"/>
  </si>
  <si>
    <t>（ふりがな）</t>
    <phoneticPr fontId="1"/>
  </si>
  <si>
    <t>（ふりがな）</t>
    <phoneticPr fontId="1"/>
  </si>
  <si>
    <t>〒</t>
    <phoneticPr fontId="1"/>
  </si>
  <si>
    <t>系統名 ／ 台木品種</t>
    <rPh sb="0" eb="1">
      <t>ケイ</t>
    </rPh>
    <rPh sb="1" eb="2">
      <t>オサム</t>
    </rPh>
    <rPh sb="2" eb="3">
      <t>メイ</t>
    </rPh>
    <phoneticPr fontId="1"/>
  </si>
  <si>
    <t>上</t>
    <rPh sb="0" eb="1">
      <t>ジョウ</t>
    </rPh>
    <phoneticPr fontId="1"/>
  </si>
  <si>
    <t>中</t>
    <rPh sb="0" eb="1">
      <t>ナカ</t>
    </rPh>
    <phoneticPr fontId="1"/>
  </si>
  <si>
    <t>並</t>
    <rPh sb="0" eb="1">
      <t>ナミ</t>
    </rPh>
    <phoneticPr fontId="1"/>
  </si>
  <si>
    <t>(特上)</t>
    <rPh sb="1" eb="3">
      <t>トクジョウ</t>
    </rPh>
    <phoneticPr fontId="1"/>
  </si>
  <si>
    <t>備考（通信欄）</t>
    <rPh sb="0" eb="2">
      <t>ビコウ</t>
    </rPh>
    <rPh sb="3" eb="6">
      <t>ツウシンラン</t>
    </rPh>
    <phoneticPr fontId="1"/>
  </si>
  <si>
    <t>新植</t>
    <rPh sb="0" eb="2">
      <t>シンショク</t>
    </rPh>
    <phoneticPr fontId="1"/>
  </si>
  <si>
    <t>甲州を改植</t>
    <rPh sb="0" eb="2">
      <t>コウシュウ</t>
    </rPh>
    <rPh sb="3" eb="5">
      <t>カイショク</t>
    </rPh>
    <phoneticPr fontId="1"/>
  </si>
  <si>
    <t>☆お客様へ
ご注文の目的；いずれかに○印を付けて下さい</t>
    <rPh sb="2" eb="4">
      <t>キャクサマ</t>
    </rPh>
    <rPh sb="7" eb="9">
      <t>チュウモン</t>
    </rPh>
    <rPh sb="10" eb="12">
      <t>モクテキ</t>
    </rPh>
    <rPh sb="19" eb="20">
      <t>シルシ</t>
    </rPh>
    <rPh sb="21" eb="22">
      <t>ツ</t>
    </rPh>
    <rPh sb="24" eb="25">
      <t>クダ</t>
    </rPh>
    <phoneticPr fontId="1"/>
  </si>
  <si>
    <t>生食用ブドウを改植</t>
    <rPh sb="0" eb="2">
      <t>セイショク</t>
    </rPh>
    <rPh sb="2" eb="3">
      <t>ヨウ</t>
    </rPh>
    <rPh sb="7" eb="9">
      <t>カイショク</t>
    </rPh>
    <phoneticPr fontId="1"/>
  </si>
  <si>
    <t>※　甲州の推奨系統（KW01、KW02、KW05、KW06）は、「山梨ワイン産地確立推進計画」推進連絡会議で選抜しましたので、山梨県内のみでの栽培とし、県外へは持ち出し禁止とします。</t>
    <rPh sb="2" eb="4">
      <t>コウシュウ</t>
    </rPh>
    <rPh sb="5" eb="7">
      <t>スイショウ</t>
    </rPh>
    <rPh sb="7" eb="9">
      <t>ケイトウ</t>
    </rPh>
    <rPh sb="33" eb="35">
      <t>ヤマナシ</t>
    </rPh>
    <rPh sb="38" eb="40">
      <t>サンチ</t>
    </rPh>
    <rPh sb="40" eb="42">
      <t>カクリツ</t>
    </rPh>
    <rPh sb="42" eb="44">
      <t>スイシン</t>
    </rPh>
    <rPh sb="44" eb="46">
      <t>ケイカク</t>
    </rPh>
    <rPh sb="47" eb="49">
      <t>スイシン</t>
    </rPh>
    <rPh sb="49" eb="51">
      <t>レンラク</t>
    </rPh>
    <rPh sb="51" eb="53">
      <t>カイギ</t>
    </rPh>
    <rPh sb="54" eb="55">
      <t>セン</t>
    </rPh>
    <rPh sb="55" eb="56">
      <t>ヌキ</t>
    </rPh>
    <rPh sb="63" eb="65">
      <t>ヤマナシ</t>
    </rPh>
    <rPh sb="65" eb="67">
      <t>ケンナイ</t>
    </rPh>
    <rPh sb="71" eb="73">
      <t>サイバイ</t>
    </rPh>
    <rPh sb="76" eb="78">
      <t>ケンガイ</t>
    </rPh>
    <rPh sb="80" eb="81">
      <t>モ</t>
    </rPh>
    <rPh sb="82" eb="83">
      <t>ダ</t>
    </rPh>
    <rPh sb="84" eb="86">
      <t>キンシ</t>
    </rPh>
    <phoneticPr fontId="1"/>
  </si>
  <si>
    <t>○印</t>
    <rPh sb="1" eb="2">
      <t>シルシ</t>
    </rPh>
    <phoneticPr fontId="1"/>
  </si>
  <si>
    <t>●</t>
    <phoneticPr fontId="1"/>
  </si>
  <si>
    <t>☆お客様へ
ご注文の目的；該当項目の前のセルをクリックして●を選択して下さい</t>
    <rPh sb="2" eb="4">
      <t>キャクサマ</t>
    </rPh>
    <rPh sb="7" eb="9">
      <t>チュウモン</t>
    </rPh>
    <rPh sb="10" eb="12">
      <t>モクテキ</t>
    </rPh>
    <rPh sb="13" eb="15">
      <t>ガイトウ</t>
    </rPh>
    <rPh sb="15" eb="17">
      <t>コウモク</t>
    </rPh>
    <rPh sb="18" eb="19">
      <t>マエ</t>
    </rPh>
    <rPh sb="31" eb="33">
      <t>センタク</t>
    </rPh>
    <rPh sb="35" eb="36">
      <t>クダ</t>
    </rPh>
    <phoneticPr fontId="1"/>
  </si>
  <si>
    <t xml:space="preserve"> ＫＷ０１／台木101-14</t>
    <rPh sb="6" eb="7">
      <t>ダイ</t>
    </rPh>
    <rPh sb="7" eb="8">
      <t>キ</t>
    </rPh>
    <phoneticPr fontId="1"/>
  </si>
  <si>
    <t xml:space="preserve"> ＫＷ０１／台木5BB</t>
    <rPh sb="6" eb="7">
      <t>ダイ</t>
    </rPh>
    <rPh sb="7" eb="8">
      <t>キ</t>
    </rPh>
    <phoneticPr fontId="1"/>
  </si>
  <si>
    <t xml:space="preserve"> ＫＷ０２／台木5BB</t>
    <rPh sb="6" eb="7">
      <t>ダイ</t>
    </rPh>
    <rPh sb="7" eb="8">
      <t>キ</t>
    </rPh>
    <phoneticPr fontId="1"/>
  </si>
  <si>
    <t xml:space="preserve"> ＫＷ０２／台木1202</t>
    <rPh sb="6" eb="7">
      <t>ダイ</t>
    </rPh>
    <rPh sb="7" eb="8">
      <t>キ</t>
    </rPh>
    <phoneticPr fontId="1"/>
  </si>
  <si>
    <t xml:space="preserve"> ＫＷ０５／台木101-14</t>
    <rPh sb="6" eb="7">
      <t>ダイ</t>
    </rPh>
    <rPh sb="7" eb="8">
      <t>キ</t>
    </rPh>
    <phoneticPr fontId="1"/>
  </si>
  <si>
    <t xml:space="preserve"> ＫＷ０５／台木グロワール</t>
    <rPh sb="6" eb="7">
      <t>ダイ</t>
    </rPh>
    <rPh sb="7" eb="8">
      <t>キ</t>
    </rPh>
    <phoneticPr fontId="1"/>
  </si>
  <si>
    <t xml:space="preserve"> ＫＷ０６／台木101-14</t>
    <rPh sb="6" eb="7">
      <t>ダイ</t>
    </rPh>
    <rPh sb="7" eb="8">
      <t>キ</t>
    </rPh>
    <phoneticPr fontId="1"/>
  </si>
  <si>
    <t xml:space="preserve"> 小　　　計</t>
    <rPh sb="1" eb="2">
      <t>ショウ</t>
    </rPh>
    <rPh sb="5" eb="6">
      <t>ケイ</t>
    </rPh>
    <phoneticPr fontId="1"/>
  </si>
  <si>
    <t xml:space="preserve"> 消費税（10％）</t>
    <rPh sb="1" eb="4">
      <t>ショウヒゼイ</t>
    </rPh>
    <phoneticPr fontId="1"/>
  </si>
  <si>
    <t xml:space="preserve"> ＫＷ０６／台木5BB</t>
    <rPh sb="6" eb="7">
      <t>ダイ</t>
    </rPh>
    <rPh sb="7" eb="8">
      <t>キ</t>
    </rPh>
    <phoneticPr fontId="1"/>
  </si>
  <si>
    <r>
      <t>注）　</t>
    </r>
    <r>
      <rPr>
        <b/>
        <sz val="11"/>
        <color rgb="FFFF0000"/>
        <rFont val="ＭＳ Ｐゴシック"/>
        <family val="3"/>
        <charset val="128"/>
        <scheme val="minor"/>
      </rPr>
      <t>系統及び等級別の苗の販売本数は、申し込みが販売予定本数を超えた場合は、注文締め切り
　 後に調整させていただきます。</t>
    </r>
    <r>
      <rPr>
        <b/>
        <sz val="11"/>
        <color theme="1"/>
        <rFont val="ＭＳ Ｐゴシック"/>
        <family val="3"/>
        <charset val="128"/>
        <scheme val="minor"/>
      </rPr>
      <t>　
　　　ご注文に応じられる系統及び本数につきましては、後日(</t>
    </r>
    <r>
      <rPr>
        <b/>
        <sz val="11"/>
        <rFont val="ＭＳ Ｐゴシック"/>
        <family val="3"/>
        <charset val="128"/>
        <scheme val="minor"/>
      </rPr>
      <t>11/下旬頃</t>
    </r>
    <r>
      <rPr>
        <b/>
        <sz val="11"/>
        <color theme="1"/>
        <rFont val="ＭＳ Ｐゴシック"/>
        <family val="3"/>
        <charset val="128"/>
        <scheme val="minor"/>
      </rPr>
      <t>)郵送する</t>
    </r>
    <r>
      <rPr>
        <b/>
        <u/>
        <sz val="11"/>
        <color theme="1"/>
        <rFont val="ＭＳ Ｐゴシック"/>
        <family val="3"/>
        <charset val="128"/>
        <scheme val="minor"/>
      </rPr>
      <t>注文確定、</t>
    </r>
    <r>
      <rPr>
        <b/>
        <sz val="11"/>
        <color theme="1"/>
        <rFont val="ＭＳ Ｐゴシック"/>
        <family val="3"/>
        <charset val="128"/>
        <scheme val="minor"/>
      </rPr>
      <t xml:space="preserve"> 
　 </t>
    </r>
    <r>
      <rPr>
        <b/>
        <u/>
        <sz val="11"/>
        <color theme="1"/>
        <rFont val="ＭＳ Ｐゴシック"/>
        <family val="3"/>
        <charset val="128"/>
        <scheme val="minor"/>
      </rPr>
      <t>振込依頼書</t>
    </r>
    <r>
      <rPr>
        <b/>
        <sz val="11"/>
        <color theme="1"/>
        <rFont val="ＭＳ Ｐゴシック"/>
        <family val="3"/>
        <charset val="128"/>
        <scheme val="minor"/>
      </rPr>
      <t>を御確認ください。
　　　また、苗木は指定口座への代金振込を確認したうえで、現地（甲斐市：総合農業技術センター）
 　での引渡しとなります。引渡し日につきましては、１２月上～中旬頃を予定していますが、詳細は、
   後日郵送する</t>
    </r>
    <r>
      <rPr>
        <b/>
        <u/>
        <sz val="11"/>
        <color theme="1"/>
        <rFont val="ＭＳ Ｐゴシック"/>
        <family val="3"/>
        <charset val="128"/>
        <scheme val="minor"/>
      </rPr>
      <t>注文確定、振込依頼書</t>
    </r>
    <r>
      <rPr>
        <b/>
        <sz val="11"/>
        <color theme="1"/>
        <rFont val="ＭＳ Ｐゴシック"/>
        <family val="3"/>
        <charset val="128"/>
        <scheme val="minor"/>
      </rPr>
      <t>で希望日をご指定ください。
　　　なお、</t>
    </r>
    <r>
      <rPr>
        <b/>
        <u/>
        <sz val="11"/>
        <color theme="1"/>
        <rFont val="ＭＳ Ｐゴシック"/>
        <family val="3"/>
        <charset val="128"/>
        <scheme val="minor"/>
      </rPr>
      <t>振込手数料は送金者のご負担</t>
    </r>
    <r>
      <rPr>
        <b/>
        <sz val="11"/>
        <color theme="1"/>
        <rFont val="ＭＳ Ｐゴシック"/>
        <family val="3"/>
        <charset val="128"/>
        <scheme val="minor"/>
      </rPr>
      <t>とさせていただきます。　</t>
    </r>
    <rPh sb="5" eb="6">
      <t>オヨ</t>
    </rPh>
    <rPh sb="7" eb="9">
      <t>トウキュウ</t>
    </rPh>
    <rPh sb="9" eb="10">
      <t>ベツ</t>
    </rPh>
    <rPh sb="11" eb="12">
      <t>ナエ</t>
    </rPh>
    <rPh sb="13" eb="15">
      <t>ハンバイ</t>
    </rPh>
    <rPh sb="15" eb="17">
      <t>ホンスウ</t>
    </rPh>
    <rPh sb="19" eb="20">
      <t>モウ</t>
    </rPh>
    <rPh sb="21" eb="22">
      <t>コ</t>
    </rPh>
    <rPh sb="24" eb="26">
      <t>ハンバイ</t>
    </rPh>
    <rPh sb="26" eb="28">
      <t>ヨテイ</t>
    </rPh>
    <rPh sb="28" eb="30">
      <t>ホンスウ</t>
    </rPh>
    <rPh sb="31" eb="32">
      <t>コ</t>
    </rPh>
    <rPh sb="34" eb="36">
      <t>バアイ</t>
    </rPh>
    <rPh sb="38" eb="40">
      <t>チュウモン</t>
    </rPh>
    <rPh sb="40" eb="41">
      <t>シ</t>
    </rPh>
    <rPh sb="42" eb="43">
      <t>キ</t>
    </rPh>
    <rPh sb="47" eb="48">
      <t>ゴ</t>
    </rPh>
    <rPh sb="49" eb="51">
      <t>チョウセイ</t>
    </rPh>
    <rPh sb="67" eb="69">
      <t>チュウモン</t>
    </rPh>
    <rPh sb="70" eb="71">
      <t>オウ</t>
    </rPh>
    <rPh sb="75" eb="77">
      <t>ケイトウ</t>
    </rPh>
    <rPh sb="77" eb="78">
      <t>オヨ</t>
    </rPh>
    <rPh sb="79" eb="81">
      <t>ホンスウ</t>
    </rPh>
    <rPh sb="89" eb="91">
      <t>ゴジツ</t>
    </rPh>
    <rPh sb="95" eb="97">
      <t>ゲジュン</t>
    </rPh>
    <rPh sb="97" eb="98">
      <t>コロ</t>
    </rPh>
    <rPh sb="99" eb="101">
      <t>ユウソウ</t>
    </rPh>
    <rPh sb="103" eb="105">
      <t>チュウモン</t>
    </rPh>
    <rPh sb="105" eb="107">
      <t>カクテイ</t>
    </rPh>
    <rPh sb="112" eb="114">
      <t>フリコミ</t>
    </rPh>
    <rPh sb="133" eb="135">
      <t>ナエギ</t>
    </rPh>
    <rPh sb="136" eb="138">
      <t>シテイ</t>
    </rPh>
    <rPh sb="138" eb="140">
      <t>コウザ</t>
    </rPh>
    <rPh sb="142" eb="144">
      <t>ダイキン</t>
    </rPh>
    <rPh sb="144" eb="146">
      <t>フリコミ</t>
    </rPh>
    <rPh sb="147" eb="149">
      <t>カクニン</t>
    </rPh>
    <rPh sb="155" eb="157">
      <t>ゲンチ</t>
    </rPh>
    <rPh sb="158" eb="161">
      <t>カイシ</t>
    </rPh>
    <rPh sb="162" eb="164">
      <t>ソウゴウ</t>
    </rPh>
    <rPh sb="164" eb="166">
      <t>ノウギョウ</t>
    </rPh>
    <rPh sb="166" eb="168">
      <t>ギジュツ</t>
    </rPh>
    <rPh sb="178" eb="180">
      <t>ヒキワタ</t>
    </rPh>
    <rPh sb="187" eb="189">
      <t>ヒキワタ</t>
    </rPh>
    <rPh sb="190" eb="191">
      <t>ビ</t>
    </rPh>
    <rPh sb="201" eb="202">
      <t>ツキ</t>
    </rPh>
    <rPh sb="202" eb="203">
      <t>ウエ</t>
    </rPh>
    <rPh sb="204" eb="206">
      <t>チュウジュン</t>
    </rPh>
    <rPh sb="206" eb="207">
      <t>コロ</t>
    </rPh>
    <rPh sb="208" eb="210">
      <t>ヨテイ</t>
    </rPh>
    <rPh sb="217" eb="219">
      <t>ショウサイ</t>
    </rPh>
    <rPh sb="231" eb="233">
      <t>チュウモン</t>
    </rPh>
    <rPh sb="247" eb="249">
      <t>シテイ</t>
    </rPh>
    <phoneticPr fontId="1"/>
  </si>
  <si>
    <r>
      <t>注）　</t>
    </r>
    <r>
      <rPr>
        <b/>
        <sz val="11"/>
        <color rgb="FFFF0000"/>
        <rFont val="ＭＳ Ｐゴシック"/>
        <family val="3"/>
        <charset val="128"/>
        <scheme val="minor"/>
      </rPr>
      <t>系統及び等級別の苗の販売本数は、申し込みが販売予定本数を超えた場合は、注文締め
　切り後に調整させていただきます。</t>
    </r>
    <r>
      <rPr>
        <b/>
        <sz val="11"/>
        <color theme="1"/>
        <rFont val="ＭＳ Ｐゴシック"/>
        <family val="3"/>
        <charset val="128"/>
        <scheme val="minor"/>
      </rPr>
      <t>　
　　　ご注文に応じられる系統及び本数につきましては、後日(</t>
    </r>
    <r>
      <rPr>
        <b/>
        <sz val="11"/>
        <rFont val="ＭＳ Ｐゴシック"/>
        <family val="3"/>
        <charset val="128"/>
        <scheme val="minor"/>
      </rPr>
      <t>11/下旬頃</t>
    </r>
    <r>
      <rPr>
        <b/>
        <sz val="11"/>
        <color theme="1"/>
        <rFont val="ＭＳ Ｐゴシック"/>
        <family val="3"/>
        <charset val="128"/>
        <scheme val="minor"/>
      </rPr>
      <t>)郵送する</t>
    </r>
    <r>
      <rPr>
        <b/>
        <u/>
        <sz val="11"/>
        <color theme="1"/>
        <rFont val="ＭＳ Ｐゴシック"/>
        <family val="3"/>
        <charset val="128"/>
        <scheme val="minor"/>
      </rPr>
      <t>注文確定、</t>
    </r>
    <r>
      <rPr>
        <b/>
        <sz val="11"/>
        <color theme="1"/>
        <rFont val="ＭＳ Ｐゴシック"/>
        <family val="3"/>
        <charset val="128"/>
        <scheme val="minor"/>
      </rPr>
      <t xml:space="preserve"> 
　 </t>
    </r>
    <r>
      <rPr>
        <b/>
        <u/>
        <sz val="11"/>
        <color theme="1"/>
        <rFont val="ＭＳ Ｐゴシック"/>
        <family val="3"/>
        <charset val="128"/>
        <scheme val="minor"/>
      </rPr>
      <t>振込依頼書</t>
    </r>
    <r>
      <rPr>
        <b/>
        <sz val="11"/>
        <color theme="1"/>
        <rFont val="ＭＳ Ｐゴシック"/>
        <family val="3"/>
        <charset val="128"/>
        <scheme val="minor"/>
      </rPr>
      <t>を御確認ください。
　　　また、苗木は指定口座への代金振込を確認したうえで、現地（甲斐市：総合農業技術セン
　 ター）での引渡しとなります。引渡し日につきましては、１２月上～中旬頃を予定していますが、
　 詳細は、後日郵送する</t>
    </r>
    <r>
      <rPr>
        <b/>
        <u/>
        <sz val="11"/>
        <color theme="1"/>
        <rFont val="ＭＳ Ｐゴシック"/>
        <family val="3"/>
        <charset val="128"/>
        <scheme val="minor"/>
      </rPr>
      <t>注文確定、振込依頼書</t>
    </r>
    <r>
      <rPr>
        <b/>
        <sz val="11"/>
        <color theme="1"/>
        <rFont val="ＭＳ Ｐゴシック"/>
        <family val="3"/>
        <charset val="128"/>
        <scheme val="minor"/>
      </rPr>
      <t>で希望日をご指定ください。
　　　なお、</t>
    </r>
    <r>
      <rPr>
        <b/>
        <u/>
        <sz val="11"/>
        <color theme="1"/>
        <rFont val="ＭＳ Ｐゴシック"/>
        <family val="3"/>
        <charset val="128"/>
        <scheme val="minor"/>
      </rPr>
      <t>振込手数料は送金者のご負担</t>
    </r>
    <r>
      <rPr>
        <b/>
        <sz val="11"/>
        <color theme="1"/>
        <rFont val="ＭＳ Ｐゴシック"/>
        <family val="3"/>
        <charset val="128"/>
        <scheme val="minor"/>
      </rPr>
      <t>とさせていただきます。　</t>
    </r>
    <rPh sb="5" eb="6">
      <t>オヨ</t>
    </rPh>
    <rPh sb="7" eb="9">
      <t>トウキュウ</t>
    </rPh>
    <rPh sb="9" eb="10">
      <t>ベツ</t>
    </rPh>
    <rPh sb="11" eb="12">
      <t>ナエ</t>
    </rPh>
    <rPh sb="13" eb="15">
      <t>ハンバイ</t>
    </rPh>
    <rPh sb="15" eb="17">
      <t>ホンスウ</t>
    </rPh>
    <rPh sb="19" eb="20">
      <t>モウ</t>
    </rPh>
    <rPh sb="21" eb="22">
      <t>コ</t>
    </rPh>
    <rPh sb="24" eb="26">
      <t>ハンバイ</t>
    </rPh>
    <rPh sb="26" eb="28">
      <t>ヨテイ</t>
    </rPh>
    <rPh sb="28" eb="30">
      <t>ホンスウ</t>
    </rPh>
    <rPh sb="31" eb="32">
      <t>コ</t>
    </rPh>
    <rPh sb="34" eb="36">
      <t>バアイ</t>
    </rPh>
    <rPh sb="38" eb="40">
      <t>チュウモン</t>
    </rPh>
    <rPh sb="40" eb="41">
      <t>シ</t>
    </rPh>
    <rPh sb="44" eb="45">
      <t>キ</t>
    </rPh>
    <rPh sb="46" eb="47">
      <t>ゴ</t>
    </rPh>
    <rPh sb="48" eb="50">
      <t>チョウセイ</t>
    </rPh>
    <rPh sb="66" eb="68">
      <t>チュウモン</t>
    </rPh>
    <rPh sb="69" eb="70">
      <t>オウ</t>
    </rPh>
    <rPh sb="74" eb="76">
      <t>ケイトウ</t>
    </rPh>
    <rPh sb="76" eb="77">
      <t>オヨ</t>
    </rPh>
    <rPh sb="78" eb="80">
      <t>ホンスウ</t>
    </rPh>
    <rPh sb="88" eb="90">
      <t>ゴジツ</t>
    </rPh>
    <rPh sb="94" eb="96">
      <t>ゲジュン</t>
    </rPh>
    <rPh sb="96" eb="97">
      <t>コロ</t>
    </rPh>
    <rPh sb="98" eb="100">
      <t>ユウソウ</t>
    </rPh>
    <rPh sb="102" eb="104">
      <t>チュウモン</t>
    </rPh>
    <rPh sb="104" eb="106">
      <t>カクテイ</t>
    </rPh>
    <rPh sb="111" eb="113">
      <t>フリコミ</t>
    </rPh>
    <rPh sb="132" eb="134">
      <t>ナエギ</t>
    </rPh>
    <rPh sb="135" eb="137">
      <t>シテイ</t>
    </rPh>
    <rPh sb="137" eb="139">
      <t>コウザ</t>
    </rPh>
    <rPh sb="141" eb="143">
      <t>ダイキン</t>
    </rPh>
    <rPh sb="143" eb="145">
      <t>フリコミ</t>
    </rPh>
    <rPh sb="146" eb="148">
      <t>カクニン</t>
    </rPh>
    <rPh sb="154" eb="156">
      <t>ゲンチ</t>
    </rPh>
    <rPh sb="157" eb="160">
      <t>カイシ</t>
    </rPh>
    <rPh sb="161" eb="163">
      <t>ソウゴウ</t>
    </rPh>
    <rPh sb="163" eb="165">
      <t>ノウギョウ</t>
    </rPh>
    <rPh sb="165" eb="167">
      <t>ギジュツ</t>
    </rPh>
    <rPh sb="177" eb="179">
      <t>ヒキワタ</t>
    </rPh>
    <rPh sb="186" eb="188">
      <t>ヒキワタ</t>
    </rPh>
    <rPh sb="189" eb="190">
      <t>ビ</t>
    </rPh>
    <rPh sb="200" eb="201">
      <t>ツキ</t>
    </rPh>
    <rPh sb="201" eb="202">
      <t>ウエ</t>
    </rPh>
    <rPh sb="203" eb="205">
      <t>チュウジュン</t>
    </rPh>
    <rPh sb="205" eb="206">
      <t>コロ</t>
    </rPh>
    <rPh sb="207" eb="209">
      <t>ヨテイ</t>
    </rPh>
    <rPh sb="219" eb="221">
      <t>ショウサイ</t>
    </rPh>
    <rPh sb="229" eb="231">
      <t>チュウモン</t>
    </rPh>
    <rPh sb="245" eb="247">
      <t>シテイ</t>
    </rPh>
    <phoneticPr fontId="1"/>
  </si>
  <si>
    <t>①</t>
    <phoneticPr fontId="1"/>
  </si>
  <si>
    <t>注文日に、数値を入力⇒左は月、右は、日にち</t>
    <rPh sb="0" eb="3">
      <t>チュウモンビ</t>
    </rPh>
    <rPh sb="5" eb="7">
      <t>スウチ</t>
    </rPh>
    <rPh sb="8" eb="10">
      <t>ニュウリョク</t>
    </rPh>
    <rPh sb="11" eb="12">
      <t>ヒダリ</t>
    </rPh>
    <rPh sb="13" eb="14">
      <t>ツキ</t>
    </rPh>
    <rPh sb="15" eb="16">
      <t>ミギ</t>
    </rPh>
    <rPh sb="18" eb="19">
      <t>ヒ</t>
    </rPh>
    <phoneticPr fontId="1"/>
  </si>
  <si>
    <t>②</t>
    <phoneticPr fontId="1"/>
  </si>
  <si>
    <t>〈その入力した郵便番号が、上の郵便番号欄に自動で入力されます〉</t>
  </si>
  <si>
    <t>③</t>
    <phoneticPr fontId="1"/>
  </si>
  <si>
    <t>山梨県南アルプス市上市之瀬</t>
    <rPh sb="0" eb="13">
      <t>400-0317</t>
    </rPh>
    <phoneticPr fontId="1"/>
  </si>
  <si>
    <t>851番地</t>
    <rPh sb="3" eb="5">
      <t>バンチ</t>
    </rPh>
    <phoneticPr fontId="1"/>
  </si>
  <si>
    <t>入力手順</t>
    <rPh sb="0" eb="2">
      <t>ニュウリョク</t>
    </rPh>
    <rPh sb="2" eb="4">
      <t>テジュン</t>
    </rPh>
    <phoneticPr fontId="1"/>
  </si>
  <si>
    <t>南アルプス葡萄酒株式会社</t>
    <rPh sb="0" eb="1">
      <t>みなみ</t>
    </rPh>
    <rPh sb="5" eb="8">
      <t>ぶどうしゅ</t>
    </rPh>
    <rPh sb="8" eb="10">
      <t>かぶしき</t>
    </rPh>
    <rPh sb="10" eb="12">
      <t>かいしゃ</t>
    </rPh>
    <phoneticPr fontId="1" type="Hiragana"/>
  </si>
  <si>
    <t>山本　亨</t>
    <rPh sb="0" eb="2">
      <t>やまもと</t>
    </rPh>
    <rPh sb="3" eb="4">
      <t>とおる</t>
    </rPh>
    <phoneticPr fontId="1" type="Hiragana"/>
  </si>
  <si>
    <t>④</t>
    <phoneticPr fontId="1" type="Hiragana"/>
  </si>
  <si>
    <t>TEL番号とFAX番号を入力</t>
    <rPh sb="3" eb="5">
      <t>ばんごう</t>
    </rPh>
    <rPh sb="9" eb="11">
      <t>ばんごう</t>
    </rPh>
    <rPh sb="12" eb="14">
      <t>にゅうりょく</t>
    </rPh>
    <phoneticPr fontId="1" type="Hiragana"/>
  </si>
  <si>
    <t>⑤</t>
    <phoneticPr fontId="1" type="Hiragana"/>
  </si>
  <si>
    <t>注文する、系統名/台木の、等級欄をプルダウンリストより、選択する</t>
    <rPh sb="0" eb="2">
      <t>ちゅうもん</t>
    </rPh>
    <rPh sb="5" eb="8">
      <t>けいとうめい</t>
    </rPh>
    <rPh sb="9" eb="11">
      <t>だいき</t>
    </rPh>
    <rPh sb="13" eb="15">
      <t>とうきゅう</t>
    </rPh>
    <rPh sb="15" eb="16">
      <t>らん</t>
    </rPh>
    <rPh sb="28" eb="30">
      <t>せんたく</t>
    </rPh>
    <phoneticPr fontId="1" type="Hiragana"/>
  </si>
  <si>
    <t>〈単価が自動入力されます〉</t>
    <rPh sb="1" eb="3">
      <t>たんか</t>
    </rPh>
    <rPh sb="4" eb="6">
      <t>じどう</t>
    </rPh>
    <rPh sb="6" eb="8">
      <t>にゅうりょく</t>
    </rPh>
    <phoneticPr fontId="1" type="Hiragana"/>
  </si>
  <si>
    <t>⑥</t>
    <phoneticPr fontId="1" type="Hiragana"/>
  </si>
  <si>
    <t>注文本数を入力</t>
    <rPh sb="0" eb="2">
      <t>ちゅうもん</t>
    </rPh>
    <rPh sb="2" eb="4">
      <t>ほんすう</t>
    </rPh>
    <rPh sb="5" eb="7">
      <t>にゅうりょく</t>
    </rPh>
    <phoneticPr fontId="1" type="Hiragana"/>
  </si>
  <si>
    <t>〈金額が自動で計算されます〉</t>
    <rPh sb="1" eb="3">
      <t>きんがく</t>
    </rPh>
    <rPh sb="4" eb="6">
      <t>じどう</t>
    </rPh>
    <rPh sb="7" eb="9">
      <t>けいさん</t>
    </rPh>
    <phoneticPr fontId="1" type="Hiragana"/>
  </si>
  <si>
    <t>⑦</t>
    <phoneticPr fontId="1" type="Hiragana"/>
  </si>
  <si>
    <t>ご注文の目的を、該当項目の前のセルをクリックして、●印を選択する</t>
    <rPh sb="1" eb="3">
      <t>ちゅうもん</t>
    </rPh>
    <rPh sb="4" eb="6">
      <t>もくてき</t>
    </rPh>
    <rPh sb="8" eb="12">
      <t>がいとうこうもく</t>
    </rPh>
    <rPh sb="13" eb="14">
      <t>まえ</t>
    </rPh>
    <rPh sb="26" eb="27">
      <t>しるし</t>
    </rPh>
    <rPh sb="28" eb="30">
      <t>せんたく</t>
    </rPh>
    <phoneticPr fontId="1" type="Hiragana"/>
  </si>
  <si>
    <t>●</t>
  </si>
  <si>
    <t>⑧</t>
    <phoneticPr fontId="1" type="Hiragana"/>
  </si>
  <si>
    <t>等級は、こだわりません、上苗や中苗でもOKです</t>
    <rPh sb="0" eb="2">
      <t>とうきゅう</t>
    </rPh>
    <rPh sb="12" eb="13">
      <t>うえ</t>
    </rPh>
    <rPh sb="13" eb="14">
      <t>なえ</t>
    </rPh>
    <rPh sb="15" eb="16">
      <t>なか</t>
    </rPh>
    <rPh sb="16" eb="17">
      <t>なえ</t>
    </rPh>
    <phoneticPr fontId="1" type="Hiragana"/>
  </si>
  <si>
    <t>甲州苗木注文書(入力例)</t>
    <rPh sb="0" eb="2">
      <t>コウシュウ</t>
    </rPh>
    <rPh sb="2" eb="4">
      <t>ナエギ</t>
    </rPh>
    <rPh sb="4" eb="7">
      <t>チュウモンショ</t>
    </rPh>
    <rPh sb="8" eb="10">
      <t>ニュウリョク</t>
    </rPh>
    <rPh sb="10" eb="11">
      <t>レイ</t>
    </rPh>
    <phoneticPr fontId="1"/>
  </si>
  <si>
    <t>通信欄にご希望等あれば入力</t>
    <rPh sb="0" eb="3">
      <t>つうしんらん</t>
    </rPh>
    <rPh sb="5" eb="7">
      <t>きぼう</t>
    </rPh>
    <rPh sb="7" eb="8">
      <t>など</t>
    </rPh>
    <rPh sb="11" eb="13">
      <t>にゅうりょく</t>
    </rPh>
    <phoneticPr fontId="1" type="Hiragana"/>
  </si>
  <si>
    <t>055-223-2117</t>
    <phoneticPr fontId="1" type="Hiragana"/>
  </si>
  <si>
    <t>055-232-2760</t>
    <phoneticPr fontId="1" type="Hiragana"/>
  </si>
  <si>
    <t>氏名又は会社名、ご担当者氏名を入力 〈ふりがなは自動で入力されます〉</t>
    <rPh sb="0" eb="2">
      <t>シメイ</t>
    </rPh>
    <rPh sb="2" eb="3">
      <t>マタ</t>
    </rPh>
    <rPh sb="4" eb="6">
      <t>カイシャ</t>
    </rPh>
    <rPh sb="6" eb="7">
      <t>メイ</t>
    </rPh>
    <rPh sb="9" eb="12">
      <t>タントウシャ</t>
    </rPh>
    <rPh sb="12" eb="14">
      <t>シメイ</t>
    </rPh>
    <rPh sb="15" eb="17">
      <t>ニュウリョク</t>
    </rPh>
    <rPh sb="24" eb="26">
      <t>ジドウ</t>
    </rPh>
    <rPh sb="27" eb="29">
      <t>ニュウリョク</t>
    </rPh>
    <phoneticPr fontId="1"/>
  </si>
  <si>
    <t>受付締切：R４.１０.７</t>
    <rPh sb="0" eb="2">
      <t>ウケツケ</t>
    </rPh>
    <rPh sb="2" eb="4">
      <t>シメキリ</t>
    </rPh>
    <phoneticPr fontId="1"/>
  </si>
  <si>
    <t xml:space="preserve"> ＫＷ０６／台木グロワール</t>
    <rPh sb="6" eb="7">
      <t>ダイ</t>
    </rPh>
    <rPh sb="7" eb="8">
      <t>キ</t>
    </rPh>
    <phoneticPr fontId="1"/>
  </si>
  <si>
    <t xml:space="preserve"> ＫＷ０６／台木グロワール</t>
    <phoneticPr fontId="1"/>
  </si>
  <si>
    <r>
      <t>住所のセルに、</t>
    </r>
    <r>
      <rPr>
        <b/>
        <sz val="11"/>
        <color rgb="FFFF0000"/>
        <rFont val="ＭＳ Ｐゴシック"/>
        <family val="3"/>
        <charset val="128"/>
        <scheme val="minor"/>
      </rPr>
      <t>ひらがなモード</t>
    </r>
    <r>
      <rPr>
        <sz val="11"/>
        <color theme="1"/>
        <rFont val="ＭＳ Ｐゴシック"/>
        <family val="2"/>
        <charset val="128"/>
        <scheme val="minor"/>
      </rPr>
      <t>で、郵便番号をハイフン入りで入力し、「スペース」キーを２回押し、住所の変換候補を選択</t>
    </r>
    <rPh sb="0" eb="2">
      <t>ジュウショ</t>
    </rPh>
    <rPh sb="16" eb="18">
      <t>ユウビン</t>
    </rPh>
    <rPh sb="18" eb="20">
      <t>バンゴウ</t>
    </rPh>
    <rPh sb="25" eb="26">
      <t>イ</t>
    </rPh>
    <rPh sb="28" eb="30">
      <t>ニュウリョク</t>
    </rPh>
    <rPh sb="42" eb="43">
      <t>カイ</t>
    </rPh>
    <rPh sb="43" eb="44">
      <t>オ</t>
    </rPh>
    <rPh sb="46" eb="48">
      <t>ジュウショ</t>
    </rPh>
    <rPh sb="49" eb="51">
      <t>ヘンカン</t>
    </rPh>
    <rPh sb="51" eb="53">
      <t>コウホ</t>
    </rPh>
    <rPh sb="54" eb="5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</si>
</sst>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[&lt;=999]000;[&lt;=9999]000\-00;000\-0000"/>
    <numFmt numFmtId="179" formatCode="0&quot;月&quot;"/>
    <numFmt numFmtId="180" formatCode="0&quot;日&quot;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2060"/>
      <name val="ＭＳ Ｐゴシック"/>
      <family val="2"/>
      <charset val="128"/>
      <scheme val="minor"/>
    </font>
    <font>
      <sz val="9"/>
      <color rgb="FF00206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9"/>
      <color indexed="10"/>
      <name val="MS P ゴシック"/>
      <family val="3"/>
      <charset val="128"/>
    </font>
    <font>
      <sz val="8"/>
      <color indexed="10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6"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176" fontId="0" fillId="0" borderId="2" xfId="0" applyNumberForma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51" xfId="0" applyFont="1" applyFill="1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65" xfId="0" applyFont="1" applyFill="1" applyBorder="1">
      <alignment vertical="center"/>
    </xf>
    <xf numFmtId="0" fontId="8" fillId="0" borderId="71" xfId="0" applyFont="1" applyFill="1" applyBorder="1">
      <alignment vertical="center"/>
    </xf>
    <xf numFmtId="0" fontId="0" fillId="0" borderId="69" xfId="0" applyFill="1" applyBorder="1">
      <alignment vertical="center"/>
    </xf>
    <xf numFmtId="0" fontId="0" fillId="0" borderId="6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left" vertical="center"/>
    </xf>
    <xf numFmtId="0" fontId="0" fillId="7" borderId="75" xfId="0" applyFill="1" applyBorder="1" applyAlignment="1">
      <alignment horizontal="center" vertical="center"/>
    </xf>
    <xf numFmtId="0" fontId="23" fillId="6" borderId="76" xfId="0" applyFont="1" applyFill="1" applyBorder="1" applyAlignment="1">
      <alignment horizontal="center" vertical="center"/>
    </xf>
    <xf numFmtId="0" fontId="19" fillId="7" borderId="75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178" fontId="0" fillId="0" borderId="6" xfId="0" applyNumberFormat="1" applyBorder="1" applyAlignment="1">
      <alignment horizontal="left" vertical="center"/>
    </xf>
    <xf numFmtId="176" fontId="8" fillId="3" borderId="2" xfId="0" applyNumberFormat="1" applyFont="1" applyFill="1" applyBorder="1">
      <alignment vertical="center"/>
    </xf>
    <xf numFmtId="176" fontId="8" fillId="3" borderId="51" xfId="0" applyNumberFormat="1" applyFont="1" applyFill="1" applyBorder="1">
      <alignment vertical="center"/>
    </xf>
    <xf numFmtId="176" fontId="8" fillId="2" borderId="65" xfId="0" applyNumberFormat="1" applyFont="1" applyFill="1" applyBorder="1">
      <alignment vertical="center"/>
    </xf>
    <xf numFmtId="176" fontId="8" fillId="4" borderId="71" xfId="0" applyNumberFormat="1" applyFont="1" applyFill="1" applyBorder="1">
      <alignment vertical="center"/>
    </xf>
    <xf numFmtId="176" fontId="8" fillId="4" borderId="51" xfId="0" applyNumberFormat="1" applyFont="1" applyFill="1" applyBorder="1">
      <alignment vertical="center"/>
    </xf>
    <xf numFmtId="176" fontId="8" fillId="0" borderId="79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176" fontId="8" fillId="2" borderId="71" xfId="0" applyNumberFormat="1" applyFont="1" applyFill="1" applyBorder="1">
      <alignment vertical="center"/>
    </xf>
    <xf numFmtId="176" fontId="0" fillId="5" borderId="34" xfId="0" applyNumberFormat="1" applyFill="1" applyBorder="1">
      <alignment vertical="center"/>
    </xf>
    <xf numFmtId="176" fontId="8" fillId="5" borderId="71" xfId="0" applyNumberFormat="1" applyFont="1" applyFill="1" applyBorder="1">
      <alignment vertical="center"/>
    </xf>
    <xf numFmtId="179" fontId="7" fillId="0" borderId="31" xfId="0" applyNumberFormat="1" applyFont="1" applyBorder="1" applyAlignment="1">
      <alignment horizontal="right" vertical="center"/>
    </xf>
    <xf numFmtId="180" fontId="7" fillId="0" borderId="32" xfId="0" applyNumberFormat="1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5" borderId="90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7" xfId="0" applyFill="1" applyBorder="1">
      <alignment vertical="center"/>
    </xf>
    <xf numFmtId="0" fontId="9" fillId="5" borderId="91" xfId="0" applyFont="1" applyFill="1" applyBorder="1" applyAlignment="1">
      <alignment horizontal="center" vertical="center"/>
    </xf>
    <xf numFmtId="0" fontId="0" fillId="5" borderId="93" xfId="0" applyFill="1" applyBorder="1">
      <alignment vertical="center"/>
    </xf>
    <xf numFmtId="0" fontId="0" fillId="5" borderId="35" xfId="0" applyFill="1" applyBorder="1">
      <alignment vertical="center"/>
    </xf>
    <xf numFmtId="0" fontId="0" fillId="5" borderId="36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94" xfId="0" applyFill="1" applyBorder="1">
      <alignment vertical="center"/>
    </xf>
    <xf numFmtId="0" fontId="0" fillId="5" borderId="55" xfId="0" applyFill="1" applyBorder="1">
      <alignment vertical="center"/>
    </xf>
    <xf numFmtId="0" fontId="0" fillId="5" borderId="56" xfId="0" applyFill="1" applyBorder="1">
      <alignment vertical="center"/>
    </xf>
    <xf numFmtId="0" fontId="9" fillId="5" borderId="92" xfId="0" applyFont="1" applyFill="1" applyBorder="1">
      <alignment vertical="center"/>
    </xf>
    <xf numFmtId="0" fontId="0" fillId="5" borderId="88" xfId="0" applyFill="1" applyBorder="1">
      <alignment vertical="center"/>
    </xf>
    <xf numFmtId="0" fontId="0" fillId="5" borderId="89" xfId="0" applyFill="1" applyBorder="1">
      <alignment vertical="center"/>
    </xf>
    <xf numFmtId="0" fontId="9" fillId="5" borderId="79" xfId="0" applyFont="1" applyFill="1" applyBorder="1" applyAlignment="1">
      <alignment horizontal="center" vertical="center" shrinkToFit="1"/>
    </xf>
    <xf numFmtId="0" fontId="9" fillId="5" borderId="95" xfId="0" applyFont="1" applyFill="1" applyBorder="1" applyAlignment="1">
      <alignment horizontal="center" vertical="center"/>
    </xf>
    <xf numFmtId="0" fontId="9" fillId="5" borderId="97" xfId="0" applyFont="1" applyFill="1" applyBorder="1" applyAlignment="1">
      <alignment horizontal="center" vertical="center"/>
    </xf>
    <xf numFmtId="176" fontId="8" fillId="5" borderId="2" xfId="0" applyNumberFormat="1" applyFont="1" applyFill="1" applyBorder="1">
      <alignment vertical="center"/>
    </xf>
    <xf numFmtId="176" fontId="8" fillId="5" borderId="46" xfId="0" applyNumberFormat="1" applyFont="1" applyFill="1" applyBorder="1">
      <alignment vertical="center"/>
    </xf>
    <xf numFmtId="0" fontId="9" fillId="5" borderId="95" xfId="0" applyFont="1" applyFill="1" applyBorder="1" applyAlignment="1">
      <alignment horizontal="center" vertical="center"/>
    </xf>
    <xf numFmtId="0" fontId="24" fillId="2" borderId="81" xfId="0" applyFont="1" applyFill="1" applyBorder="1" applyAlignment="1">
      <alignment vertical="center"/>
    </xf>
    <xf numFmtId="0" fontId="24" fillId="2" borderId="82" xfId="0" applyFont="1" applyFill="1" applyBorder="1" applyAlignment="1">
      <alignment vertical="center"/>
    </xf>
    <xf numFmtId="0" fontId="25" fillId="0" borderId="8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3" borderId="26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4" fillId="3" borderId="47" xfId="0" applyFont="1" applyFill="1" applyBorder="1" applyAlignment="1">
      <alignment vertical="center"/>
    </xf>
    <xf numFmtId="0" fontId="14" fillId="3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14" fillId="2" borderId="66" xfId="0" applyFont="1" applyFill="1" applyBorder="1" applyAlignment="1">
      <alignment vertical="center"/>
    </xf>
    <xf numFmtId="0" fontId="14" fillId="2" borderId="67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4" fillId="3" borderId="5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9" fillId="6" borderId="7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vertical="top" wrapText="1"/>
    </xf>
    <xf numFmtId="0" fontId="27" fillId="6" borderId="6" xfId="0" applyFont="1" applyFill="1" applyBorder="1" applyAlignment="1">
      <alignment vertical="top" wrapText="1"/>
    </xf>
    <xf numFmtId="0" fontId="28" fillId="6" borderId="6" xfId="0" applyFont="1" applyFill="1" applyBorder="1" applyAlignment="1">
      <alignment vertical="top"/>
    </xf>
    <xf numFmtId="0" fontId="28" fillId="6" borderId="7" xfId="0" applyFont="1" applyFill="1" applyBorder="1" applyAlignment="1">
      <alignment vertical="top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5" borderId="72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8" fillId="5" borderId="72" xfId="0" applyNumberFormat="1" applyFont="1" applyFill="1" applyBorder="1" applyAlignment="1">
      <alignment vertical="center"/>
    </xf>
    <xf numFmtId="0" fontId="0" fillId="0" borderId="86" xfId="0" applyBorder="1" applyAlignment="1">
      <alignment vertical="center"/>
    </xf>
    <xf numFmtId="0" fontId="24" fillId="5" borderId="87" xfId="0" applyFont="1" applyFill="1" applyBorder="1" applyAlignment="1">
      <alignment vertical="center"/>
    </xf>
    <xf numFmtId="0" fontId="24" fillId="5" borderId="88" xfId="0" applyFont="1" applyFill="1" applyBorder="1" applyAlignment="1">
      <alignment vertical="center"/>
    </xf>
    <xf numFmtId="0" fontId="25" fillId="5" borderId="88" xfId="0" applyFont="1" applyFill="1" applyBorder="1" applyAlignment="1">
      <alignment vertical="center"/>
    </xf>
    <xf numFmtId="0" fontId="25" fillId="0" borderId="80" xfId="0" applyFont="1" applyBorder="1" applyAlignment="1">
      <alignment vertical="center"/>
    </xf>
    <xf numFmtId="0" fontId="4" fillId="5" borderId="99" xfId="0" applyFont="1" applyFill="1" applyBorder="1" applyAlignment="1">
      <alignment horizontal="center" vertical="center"/>
    </xf>
    <xf numFmtId="0" fontId="8" fillId="5" borderId="8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4" fillId="5" borderId="17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176" fontId="8" fillId="5" borderId="14" xfId="0" applyNumberFormat="1" applyFont="1" applyFill="1" applyBorder="1" applyAlignment="1">
      <alignment vertical="center"/>
    </xf>
    <xf numFmtId="176" fontId="8" fillId="5" borderId="3" xfId="0" applyNumberFormat="1" applyFont="1" applyFill="1" applyBorder="1" applyAlignment="1">
      <alignment vertical="center"/>
    </xf>
    <xf numFmtId="176" fontId="8" fillId="5" borderId="2" xfId="0" applyNumberFormat="1" applyFont="1" applyFill="1" applyBorder="1" applyAlignment="1">
      <alignment vertical="center"/>
    </xf>
    <xf numFmtId="176" fontId="8" fillId="5" borderId="29" xfId="0" applyNumberFormat="1" applyFont="1" applyFill="1" applyBorder="1" applyAlignment="1">
      <alignment vertical="center"/>
    </xf>
    <xf numFmtId="176" fontId="8" fillId="4" borderId="17" xfId="0" applyNumberFormat="1" applyFont="1" applyFill="1" applyBorder="1" applyAlignment="1">
      <alignment vertical="center"/>
    </xf>
    <xf numFmtId="176" fontId="8" fillId="4" borderId="1" xfId="0" applyNumberFormat="1" applyFont="1" applyFill="1" applyBorder="1" applyAlignment="1">
      <alignment vertical="center"/>
    </xf>
    <xf numFmtId="176" fontId="8" fillId="4" borderId="46" xfId="0" applyNumberFormat="1" applyFont="1" applyFill="1" applyBorder="1" applyAlignment="1">
      <alignment vertical="center"/>
    </xf>
    <xf numFmtId="176" fontId="8" fillId="4" borderId="53" xfId="0" applyNumberFormat="1" applyFont="1" applyFill="1" applyBorder="1" applyAlignment="1">
      <alignment vertical="center"/>
    </xf>
    <xf numFmtId="0" fontId="4" fillId="4" borderId="72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0" fillId="0" borderId="38" xfId="0" quotePrefix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0" fontId="0" fillId="0" borderId="19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4" fillId="4" borderId="66" xfId="0" applyFont="1" applyFill="1" applyBorder="1" applyAlignment="1">
      <alignment vertical="center"/>
    </xf>
    <xf numFmtId="0" fontId="24" fillId="4" borderId="67" xfId="0" applyFont="1" applyFill="1" applyBorder="1" applyAlignment="1">
      <alignment vertical="center"/>
    </xf>
    <xf numFmtId="0" fontId="25" fillId="4" borderId="67" xfId="0" applyFont="1" applyFill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4" fillId="4" borderId="47" xfId="0" applyFont="1" applyFill="1" applyBorder="1" applyAlignment="1">
      <alignment vertical="center"/>
    </xf>
    <xf numFmtId="0" fontId="24" fillId="4" borderId="48" xfId="0" applyFont="1" applyFill="1" applyBorder="1" applyAlignment="1">
      <alignment vertical="center"/>
    </xf>
    <xf numFmtId="0" fontId="25" fillId="4" borderId="48" xfId="0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176" fontId="8" fillId="5" borderId="99" xfId="0" applyNumberFormat="1" applyFont="1" applyFill="1" applyBorder="1" applyAlignment="1">
      <alignment vertical="center"/>
    </xf>
    <xf numFmtId="176" fontId="8" fillId="5" borderId="88" xfId="0" applyNumberFormat="1" applyFont="1" applyFill="1" applyBorder="1" applyAlignment="1">
      <alignment vertical="center"/>
    </xf>
    <xf numFmtId="176" fontId="8" fillId="5" borderId="34" xfId="0" applyNumberFormat="1" applyFont="1" applyFill="1" applyBorder="1" applyAlignment="1">
      <alignment vertical="center"/>
    </xf>
    <xf numFmtId="176" fontId="8" fillId="5" borderId="100" xfId="0" applyNumberFormat="1" applyFont="1" applyFill="1" applyBorder="1" applyAlignment="1">
      <alignment vertical="center"/>
    </xf>
    <xf numFmtId="176" fontId="8" fillId="4" borderId="50" xfId="0" applyNumberFormat="1" applyFont="1" applyFill="1" applyBorder="1" applyAlignment="1">
      <alignment vertical="center"/>
    </xf>
    <xf numFmtId="0" fontId="0" fillId="4" borderId="73" xfId="0" applyFill="1" applyBorder="1" applyAlignment="1">
      <alignment vertical="center"/>
    </xf>
    <xf numFmtId="0" fontId="4" fillId="4" borderId="50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24" fillId="5" borderId="66" xfId="0" applyFont="1" applyFill="1" applyBorder="1" applyAlignment="1">
      <alignment vertical="center"/>
    </xf>
    <xf numFmtId="0" fontId="24" fillId="5" borderId="67" xfId="0" applyFont="1" applyFill="1" applyBorder="1" applyAlignment="1">
      <alignment vertical="center"/>
    </xf>
    <xf numFmtId="0" fontId="25" fillId="5" borderId="67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4" borderId="49" xfId="0" applyFill="1" applyBorder="1" applyAlignment="1">
      <alignment vertical="center"/>
    </xf>
    <xf numFmtId="176" fontId="8" fillId="3" borderId="50" xfId="0" applyNumberFormat="1" applyFont="1" applyFill="1" applyBorder="1" applyAlignment="1">
      <alignment vertical="center"/>
    </xf>
    <xf numFmtId="176" fontId="8" fillId="3" borderId="48" xfId="0" applyNumberFormat="1" applyFont="1" applyFill="1" applyBorder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0" fontId="4" fillId="2" borderId="84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176" fontId="8" fillId="2" borderId="84" xfId="0" applyNumberFormat="1" applyFont="1" applyFill="1" applyBorder="1" applyAlignment="1">
      <alignment vertical="center"/>
    </xf>
    <xf numFmtId="176" fontId="8" fillId="2" borderId="82" xfId="0" applyNumberFormat="1" applyFont="1" applyFill="1" applyBorder="1" applyAlignment="1">
      <alignment vertical="center"/>
    </xf>
    <xf numFmtId="176" fontId="8" fillId="2" borderId="65" xfId="0" applyNumberFormat="1" applyFont="1" applyFill="1" applyBorder="1" applyAlignment="1">
      <alignment vertical="center"/>
    </xf>
    <xf numFmtId="176" fontId="8" fillId="2" borderId="85" xfId="0" applyNumberFormat="1" applyFont="1" applyFill="1" applyBorder="1" applyAlignment="1">
      <alignment vertical="center"/>
    </xf>
    <xf numFmtId="0" fontId="4" fillId="2" borderId="72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176" fontId="8" fillId="2" borderId="72" xfId="0" applyNumberFormat="1" applyFont="1" applyFill="1" applyBorder="1" applyAlignment="1">
      <alignment vertical="center"/>
    </xf>
    <xf numFmtId="176" fontId="8" fillId="2" borderId="67" xfId="0" applyNumberFormat="1" applyFont="1" applyFill="1" applyBorder="1" applyAlignment="1">
      <alignment vertical="center"/>
    </xf>
    <xf numFmtId="0" fontId="0" fillId="2" borderId="86" xfId="0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vertical="center"/>
    </xf>
    <xf numFmtId="176" fontId="8" fillId="3" borderId="3" xfId="0" applyNumberFormat="1" applyFont="1" applyFill="1" applyBorder="1" applyAlignment="1">
      <alignment vertical="center"/>
    </xf>
    <xf numFmtId="176" fontId="8" fillId="3" borderId="2" xfId="0" applyNumberFormat="1" applyFont="1" applyFill="1" applyBorder="1" applyAlignment="1">
      <alignment vertical="center"/>
    </xf>
    <xf numFmtId="176" fontId="8" fillId="3" borderId="29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13" fillId="7" borderId="1" xfId="0" applyFont="1" applyFill="1" applyBorder="1" applyAlignment="1">
      <alignment horizontal="left" vertical="center" shrinkToFit="1"/>
    </xf>
    <xf numFmtId="0" fontId="14" fillId="7" borderId="1" xfId="0" applyFont="1" applyFill="1" applyBorder="1" applyAlignment="1">
      <alignment horizontal="left" vertical="center" shrinkToFit="1"/>
    </xf>
    <xf numFmtId="0" fontId="14" fillId="7" borderId="11" xfId="0" applyFont="1" applyFill="1" applyBorder="1" applyAlignment="1">
      <alignment horizontal="left" vertical="center" shrinkToFit="1"/>
    </xf>
    <xf numFmtId="0" fontId="9" fillId="5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93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55" xfId="0" applyFill="1" applyBorder="1" applyAlignment="1">
      <alignment vertical="center"/>
    </xf>
    <xf numFmtId="0" fontId="0" fillId="5" borderId="56" xfId="0" applyFill="1" applyBorder="1" applyAlignment="1">
      <alignment vertical="center"/>
    </xf>
    <xf numFmtId="0" fontId="24" fillId="5" borderId="26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2" xfId="0" quotePrefix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26" fillId="0" borderId="5" xfId="0" applyFont="1" applyFill="1" applyBorder="1" applyAlignment="1">
      <alignment vertical="top" wrapText="1"/>
    </xf>
    <xf numFmtId="0" fontId="28" fillId="0" borderId="6" xfId="0" applyFont="1" applyFill="1" applyBorder="1" applyAlignment="1">
      <alignment vertical="top"/>
    </xf>
    <xf numFmtId="0" fontId="28" fillId="0" borderId="7" xfId="0" applyFont="1" applyFill="1" applyBorder="1" applyAlignment="1">
      <alignment vertical="top"/>
    </xf>
    <xf numFmtId="0" fontId="0" fillId="0" borderId="5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4" fillId="0" borderId="47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8" fillId="0" borderId="50" xfId="0" applyNumberFormat="1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vertical="center"/>
    </xf>
    <xf numFmtId="176" fontId="8" fillId="0" borderId="70" xfId="0" applyNumberFormat="1" applyFont="1" applyFill="1" applyBorder="1" applyAlignment="1">
      <alignment vertical="center"/>
    </xf>
    <xf numFmtId="0" fontId="24" fillId="0" borderId="66" xfId="0" applyFont="1" applyFill="1" applyBorder="1" applyAlignment="1">
      <alignment vertical="center"/>
    </xf>
    <xf numFmtId="0" fontId="25" fillId="0" borderId="67" xfId="0" applyFont="1" applyFill="1" applyBorder="1" applyAlignment="1">
      <alignment vertical="center"/>
    </xf>
    <xf numFmtId="0" fontId="25" fillId="0" borderId="68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6" fontId="8" fillId="0" borderId="72" xfId="0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81" xfId="0" applyFont="1" applyFill="1" applyBorder="1" applyAlignment="1">
      <alignment vertical="center"/>
    </xf>
    <xf numFmtId="0" fontId="24" fillId="0" borderId="82" xfId="0" applyFont="1" applyFill="1" applyBorder="1" applyAlignment="1">
      <alignment vertical="center"/>
    </xf>
    <xf numFmtId="0" fontId="2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176" fontId="8" fillId="0" borderId="84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85" xfId="0" applyNumberFormat="1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176" fontId="8" fillId="0" borderId="48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8" fontId="5" fillId="0" borderId="33" xfId="0" applyNumberFormat="1" applyFont="1" applyBorder="1" applyAlignment="1">
      <alignment horizontal="left" vertical="center"/>
    </xf>
    <xf numFmtId="178" fontId="5" fillId="0" borderId="6" xfId="0" applyNumberFormat="1" applyFont="1" applyBorder="1" applyAlignment="1">
      <alignment horizontal="left" vertical="center"/>
    </xf>
    <xf numFmtId="178" fontId="5" fillId="0" borderId="44" xfId="0" applyNumberFormat="1" applyFont="1" applyBorder="1" applyAlignment="1">
      <alignment horizontal="left" vertical="center"/>
    </xf>
    <xf numFmtId="178" fontId="5" fillId="0" borderId="17" xfId="0" applyNumberFormat="1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/>
    </xf>
    <xf numFmtId="178" fontId="5" fillId="0" borderId="45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E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27</xdr:row>
      <xdr:rowOff>289560</xdr:rowOff>
    </xdr:from>
    <xdr:to>
      <xdr:col>12</xdr:col>
      <xdr:colOff>537972</xdr:colOff>
      <xdr:row>28</xdr:row>
      <xdr:rowOff>198120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35140" y="7094220"/>
          <a:ext cx="484632" cy="2209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53340</xdr:colOff>
      <xdr:row>27</xdr:row>
      <xdr:rowOff>289560</xdr:rowOff>
    </xdr:from>
    <xdr:to>
      <xdr:col>12</xdr:col>
      <xdr:colOff>537972</xdr:colOff>
      <xdr:row>28</xdr:row>
      <xdr:rowOff>198120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35140" y="7094220"/>
          <a:ext cx="484632" cy="2209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579120</xdr:colOff>
      <xdr:row>29</xdr:row>
      <xdr:rowOff>83820</xdr:rowOff>
    </xdr:from>
    <xdr:to>
      <xdr:col>13</xdr:col>
      <xdr:colOff>32385</xdr:colOff>
      <xdr:row>30</xdr:row>
      <xdr:rowOff>110490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40880" y="7627620"/>
          <a:ext cx="672465" cy="27813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36"/>
  <sheetViews>
    <sheetView tabSelected="1" zoomScaleNormal="100" zoomScaleSheetLayoutView="100" workbookViewId="0">
      <selection activeCell="V3" sqref="V3"/>
    </sheetView>
  </sheetViews>
  <sheetFormatPr defaultRowHeight="13.2"/>
  <cols>
    <col min="1" max="1" width="9.6640625" customWidth="1"/>
    <col min="2" max="2" width="3.77734375" customWidth="1"/>
    <col min="3" max="3" width="8.44140625" customWidth="1"/>
    <col min="4" max="4" width="3.77734375" customWidth="1"/>
    <col min="5" max="5" width="11.21875" customWidth="1"/>
    <col min="6" max="6" width="3.77734375" customWidth="1"/>
    <col min="7" max="8" width="4.33203125" customWidth="1"/>
    <col min="9" max="9" width="10" customWidth="1"/>
    <col min="10" max="13" width="7.6640625" customWidth="1"/>
  </cols>
  <sheetData>
    <row r="1" spans="1:24" ht="25.5" customHeight="1" thickBot="1">
      <c r="A1" s="222" t="s">
        <v>17</v>
      </c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24" ht="18" customHeight="1" thickBot="1">
      <c r="A2" s="28"/>
      <c r="B2" s="42"/>
      <c r="C2" s="29"/>
      <c r="D2" s="43"/>
      <c r="E2" s="29"/>
      <c r="F2" s="43"/>
      <c r="G2" s="29"/>
      <c r="H2" s="29"/>
      <c r="I2" s="29"/>
      <c r="J2" s="29"/>
      <c r="K2" s="9" t="s">
        <v>5</v>
      </c>
      <c r="L2" s="61"/>
      <c r="M2" s="62"/>
    </row>
    <row r="3" spans="1:24" ht="10.8" customHeight="1">
      <c r="C3" s="6"/>
      <c r="D3" s="6"/>
      <c r="E3" s="7"/>
      <c r="F3" s="7"/>
      <c r="G3" s="7"/>
      <c r="H3" s="7"/>
      <c r="I3" s="7"/>
      <c r="J3" s="7"/>
    </row>
    <row r="4" spans="1:24" ht="23.25" customHeight="1">
      <c r="C4" s="6"/>
      <c r="D4" s="6"/>
      <c r="E4" s="7"/>
      <c r="F4" s="7"/>
      <c r="G4" s="7"/>
      <c r="H4" s="7"/>
      <c r="I4" s="7"/>
      <c r="K4" s="12"/>
      <c r="L4" s="13"/>
      <c r="M4" s="21" t="s">
        <v>79</v>
      </c>
    </row>
    <row r="5" spans="1:24" ht="21.6" thickBot="1">
      <c r="A5" s="14" t="s">
        <v>8</v>
      </c>
      <c r="B5" s="14"/>
      <c r="M5" s="20" t="s">
        <v>13</v>
      </c>
    </row>
    <row r="6" spans="1:24" ht="21.6" thickBot="1">
      <c r="K6" s="2"/>
      <c r="M6" s="20" t="s">
        <v>15</v>
      </c>
      <c r="O6" s="85" t="s">
        <v>58</v>
      </c>
    </row>
    <row r="7" spans="1:24" ht="3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70"/>
      <c r="P7" s="71"/>
      <c r="Q7" s="71"/>
      <c r="R7" s="71"/>
      <c r="S7" s="71"/>
      <c r="T7" s="71"/>
      <c r="U7" s="71"/>
      <c r="V7" s="71"/>
      <c r="W7" s="71"/>
      <c r="X7" s="72"/>
    </row>
    <row r="8" spans="1:24" ht="16.5" customHeight="1">
      <c r="A8" s="224" t="s">
        <v>0</v>
      </c>
      <c r="B8" s="234" t="s">
        <v>24</v>
      </c>
      <c r="C8" s="236"/>
      <c r="D8" s="234" t="str">
        <f>ASC(PHONETIC(B10))</f>
        <v/>
      </c>
      <c r="E8" s="235"/>
      <c r="F8" s="235"/>
      <c r="G8" s="236"/>
      <c r="H8" s="50"/>
      <c r="I8" s="226"/>
      <c r="J8" s="226"/>
      <c r="K8" s="226"/>
      <c r="L8" s="226"/>
      <c r="M8" s="227"/>
      <c r="O8" s="73" t="s">
        <v>51</v>
      </c>
      <c r="P8" s="253" t="s">
        <v>52</v>
      </c>
      <c r="Q8" s="253"/>
      <c r="R8" s="253"/>
      <c r="S8" s="253"/>
      <c r="T8" s="253"/>
      <c r="U8" s="253"/>
      <c r="V8" s="253"/>
      <c r="W8" s="253"/>
      <c r="X8" s="254"/>
    </row>
    <row r="9" spans="1:24" ht="3.6" customHeight="1">
      <c r="A9" s="225"/>
      <c r="B9" s="237"/>
      <c r="C9" s="239"/>
      <c r="D9" s="237"/>
      <c r="E9" s="238"/>
      <c r="F9" s="238"/>
      <c r="G9" s="239"/>
      <c r="H9" s="45"/>
      <c r="I9" s="228"/>
      <c r="J9" s="228"/>
      <c r="K9" s="228"/>
      <c r="L9" s="228"/>
      <c r="M9" s="229"/>
      <c r="O9" s="73"/>
      <c r="P9" s="74"/>
      <c r="Q9" s="75"/>
      <c r="R9" s="75"/>
      <c r="S9" s="75"/>
      <c r="T9" s="75"/>
      <c r="U9" s="75"/>
      <c r="V9" s="75"/>
      <c r="W9" s="75"/>
      <c r="X9" s="76"/>
    </row>
    <row r="10" spans="1:24" ht="34.5" customHeight="1">
      <c r="A10" s="5"/>
      <c r="B10" s="246"/>
      <c r="C10" s="247"/>
      <c r="D10" s="247"/>
      <c r="E10" s="247"/>
      <c r="F10" s="247"/>
      <c r="G10" s="247"/>
      <c r="H10" s="247"/>
      <c r="I10" s="248"/>
      <c r="J10" s="249"/>
      <c r="K10" s="249"/>
      <c r="L10" s="249"/>
      <c r="M10" s="250"/>
      <c r="O10" s="251" t="s">
        <v>53</v>
      </c>
      <c r="P10" s="255" t="s">
        <v>82</v>
      </c>
      <c r="Q10" s="255"/>
      <c r="R10" s="255"/>
      <c r="S10" s="255"/>
      <c r="T10" s="255"/>
      <c r="U10" s="255"/>
      <c r="V10" s="255"/>
      <c r="W10" s="255"/>
      <c r="X10" s="256"/>
    </row>
    <row r="11" spans="1:24" ht="18" customHeight="1">
      <c r="A11" s="17" t="s">
        <v>22</v>
      </c>
      <c r="B11" s="240" t="str">
        <f>PHONETIC(B12)</f>
        <v/>
      </c>
      <c r="C11" s="241"/>
      <c r="D11" s="241"/>
      <c r="E11" s="241"/>
      <c r="F11" s="241"/>
      <c r="G11" s="241"/>
      <c r="H11" s="241"/>
      <c r="I11" s="242"/>
      <c r="J11" s="8" t="s">
        <v>9</v>
      </c>
      <c r="K11" s="3"/>
      <c r="L11" s="3"/>
      <c r="M11" s="4"/>
      <c r="O11" s="252"/>
      <c r="P11" s="257" t="s">
        <v>54</v>
      </c>
      <c r="Q11" s="258"/>
      <c r="R11" s="258"/>
      <c r="S11" s="258"/>
      <c r="T11" s="258"/>
      <c r="U11" s="258"/>
      <c r="V11" s="258"/>
      <c r="W11" s="258"/>
      <c r="X11" s="259"/>
    </row>
    <row r="12" spans="1:24" ht="15.6" customHeight="1">
      <c r="A12" s="15" t="s">
        <v>1</v>
      </c>
      <c r="B12" s="243"/>
      <c r="C12" s="244"/>
      <c r="D12" s="244"/>
      <c r="E12" s="244"/>
      <c r="F12" s="244"/>
      <c r="G12" s="244"/>
      <c r="H12" s="244"/>
      <c r="I12" s="63"/>
      <c r="J12" s="24" t="s">
        <v>23</v>
      </c>
      <c r="K12" s="230" t="str">
        <f>PHONETIC(J13)</f>
        <v/>
      </c>
      <c r="L12" s="230"/>
      <c r="M12" s="231"/>
      <c r="O12" s="73" t="s">
        <v>55</v>
      </c>
      <c r="P12" s="260" t="s">
        <v>78</v>
      </c>
      <c r="Q12" s="261"/>
      <c r="R12" s="261"/>
      <c r="S12" s="261"/>
      <c r="T12" s="261"/>
      <c r="U12" s="261"/>
      <c r="V12" s="261"/>
      <c r="W12" s="261"/>
      <c r="X12" s="262"/>
    </row>
    <row r="13" spans="1:24" ht="24.6" customHeight="1">
      <c r="A13" s="18" t="s">
        <v>11</v>
      </c>
      <c r="B13" s="245"/>
      <c r="C13" s="245"/>
      <c r="D13" s="245"/>
      <c r="E13" s="245"/>
      <c r="F13" s="245"/>
      <c r="G13" s="245"/>
      <c r="H13" s="245"/>
      <c r="I13" s="16" t="s">
        <v>2</v>
      </c>
      <c r="J13" s="232"/>
      <c r="K13" s="233"/>
      <c r="L13" s="233"/>
      <c r="M13" s="19" t="s">
        <v>2</v>
      </c>
      <c r="O13" s="90" t="s">
        <v>61</v>
      </c>
      <c r="P13" s="77" t="s">
        <v>62</v>
      </c>
      <c r="Q13" s="77"/>
      <c r="R13" s="77"/>
      <c r="S13" s="77"/>
      <c r="T13" s="77"/>
      <c r="U13" s="77"/>
      <c r="V13" s="77"/>
      <c r="W13" s="77"/>
      <c r="X13" s="78"/>
    </row>
    <row r="14" spans="1:24" ht="21.6" customHeight="1" thickBot="1">
      <c r="A14" s="27" t="s">
        <v>3</v>
      </c>
      <c r="B14" s="197"/>
      <c r="C14" s="195"/>
      <c r="D14" s="195"/>
      <c r="E14" s="195"/>
      <c r="F14" s="195"/>
      <c r="G14" s="195"/>
      <c r="H14" s="198"/>
      <c r="I14" s="26" t="s">
        <v>4</v>
      </c>
      <c r="J14" s="194"/>
      <c r="K14" s="195"/>
      <c r="L14" s="195"/>
      <c r="M14" s="196"/>
      <c r="O14" s="73"/>
      <c r="P14" s="77"/>
      <c r="Q14" s="77"/>
      <c r="R14" s="77"/>
      <c r="S14" s="77"/>
      <c r="T14" s="77"/>
      <c r="U14" s="77"/>
      <c r="V14" s="77"/>
      <c r="W14" s="77"/>
      <c r="X14" s="78"/>
    </row>
    <row r="15" spans="1:24" ht="4.2" customHeight="1" thickBot="1">
      <c r="I15" s="7"/>
      <c r="M15" s="3"/>
      <c r="O15" s="73"/>
      <c r="P15" s="74"/>
      <c r="Q15" s="75"/>
      <c r="R15" s="75"/>
      <c r="S15" s="75"/>
      <c r="T15" s="75"/>
      <c r="U15" s="75"/>
      <c r="V15" s="75"/>
      <c r="W15" s="75"/>
      <c r="X15" s="76"/>
    </row>
    <row r="16" spans="1:24" ht="24.9" customHeight="1">
      <c r="A16" s="96" t="s">
        <v>25</v>
      </c>
      <c r="B16" s="97"/>
      <c r="C16" s="98"/>
      <c r="D16" s="98"/>
      <c r="E16" s="98"/>
      <c r="F16" s="99"/>
      <c r="G16" s="94" t="s">
        <v>19</v>
      </c>
      <c r="H16" s="95"/>
      <c r="I16" s="22" t="s">
        <v>20</v>
      </c>
      <c r="J16" s="94" t="s">
        <v>18</v>
      </c>
      <c r="K16" s="98"/>
      <c r="L16" s="94" t="s">
        <v>21</v>
      </c>
      <c r="M16" s="215"/>
      <c r="O16" s="251" t="s">
        <v>63</v>
      </c>
      <c r="P16" s="77" t="s">
        <v>64</v>
      </c>
      <c r="Q16" s="77"/>
      <c r="R16" s="77"/>
      <c r="S16" s="77"/>
      <c r="T16" s="77"/>
      <c r="U16" s="77"/>
      <c r="V16" s="77"/>
      <c r="W16" s="77"/>
      <c r="X16" s="78"/>
    </row>
    <row r="17" spans="1:24" ht="24" customHeight="1">
      <c r="A17" s="100" t="s">
        <v>39</v>
      </c>
      <c r="B17" s="101"/>
      <c r="C17" s="101"/>
      <c r="D17" s="101"/>
      <c r="E17" s="101"/>
      <c r="F17" s="102"/>
      <c r="G17" s="216"/>
      <c r="H17" s="217"/>
      <c r="I17" s="51"/>
      <c r="J17" s="218" t="str">
        <f>IFERROR(VLOOKUP(G17,リスト表!$B$3:$C$6,2,FALSE),"")</f>
        <v/>
      </c>
      <c r="K17" s="219"/>
      <c r="L17" s="220" t="str">
        <f>IFERROR(I17*J17,"")</f>
        <v/>
      </c>
      <c r="M17" s="221"/>
      <c r="O17" s="252"/>
      <c r="P17" s="74" t="s">
        <v>65</v>
      </c>
      <c r="Q17" s="75"/>
      <c r="R17" s="75"/>
      <c r="S17" s="75"/>
      <c r="T17" s="75"/>
      <c r="U17" s="75"/>
      <c r="V17" s="75"/>
      <c r="W17" s="75"/>
      <c r="X17" s="76"/>
    </row>
    <row r="18" spans="1:24" ht="24" customHeight="1" thickBot="1">
      <c r="A18" s="103" t="s">
        <v>40</v>
      </c>
      <c r="B18" s="104"/>
      <c r="C18" s="104"/>
      <c r="D18" s="104"/>
      <c r="E18" s="104"/>
      <c r="F18" s="105"/>
      <c r="G18" s="109"/>
      <c r="H18" s="110"/>
      <c r="I18" s="52"/>
      <c r="J18" s="200" t="str">
        <f>IFERROR(VLOOKUP(G18,リスト表!$B$3:$C$6,2,FALSE),"")</f>
        <v/>
      </c>
      <c r="K18" s="201"/>
      <c r="L18" s="202" t="str">
        <f t="shared" ref="L18:L25" si="0">IFERROR(I18*J18,"")</f>
        <v/>
      </c>
      <c r="M18" s="203"/>
      <c r="O18" s="251" t="s">
        <v>66</v>
      </c>
      <c r="P18" s="77" t="s">
        <v>67</v>
      </c>
      <c r="Q18" s="77"/>
      <c r="R18" s="77"/>
      <c r="S18" s="77"/>
      <c r="T18" s="77"/>
      <c r="U18" s="77"/>
      <c r="V18" s="77"/>
      <c r="W18" s="77"/>
      <c r="X18" s="78"/>
    </row>
    <row r="19" spans="1:24" ht="24" customHeight="1" thickTop="1">
      <c r="A19" s="106" t="s">
        <v>41</v>
      </c>
      <c r="B19" s="107"/>
      <c r="C19" s="107"/>
      <c r="D19" s="107"/>
      <c r="E19" s="107"/>
      <c r="F19" s="108"/>
      <c r="G19" s="210"/>
      <c r="H19" s="211"/>
      <c r="I19" s="58"/>
      <c r="J19" s="212" t="str">
        <f>IFERROR(VLOOKUP(G19,リスト表!$B$3:$C$6,2,FALSE),"")</f>
        <v/>
      </c>
      <c r="K19" s="213"/>
      <c r="L19" s="212" t="str">
        <f t="shared" ref="L19" si="1">IFERROR(I19*J19,"")</f>
        <v/>
      </c>
      <c r="M19" s="214"/>
      <c r="O19" s="252"/>
      <c r="P19" s="74" t="s">
        <v>68</v>
      </c>
      <c r="Q19" s="75"/>
      <c r="R19" s="75"/>
      <c r="S19" s="75"/>
      <c r="T19" s="75"/>
      <c r="U19" s="75"/>
      <c r="V19" s="75"/>
      <c r="W19" s="75"/>
      <c r="X19" s="76"/>
    </row>
    <row r="20" spans="1:24" ht="24" customHeight="1" thickBot="1">
      <c r="A20" s="91" t="s">
        <v>42</v>
      </c>
      <c r="B20" s="92"/>
      <c r="C20" s="92"/>
      <c r="D20" s="92"/>
      <c r="E20" s="92"/>
      <c r="F20" s="93"/>
      <c r="G20" s="204"/>
      <c r="H20" s="205"/>
      <c r="I20" s="53"/>
      <c r="J20" s="206" t="str">
        <f>IFERROR(VLOOKUP(G20,リスト表!$B$3:$C$6,2,FALSE),"")</f>
        <v/>
      </c>
      <c r="K20" s="207"/>
      <c r="L20" s="208" t="str">
        <f t="shared" si="0"/>
        <v/>
      </c>
      <c r="M20" s="209"/>
      <c r="O20" s="87" t="s">
        <v>69</v>
      </c>
      <c r="P20" s="79" t="s">
        <v>70</v>
      </c>
      <c r="Q20" s="80"/>
      <c r="R20" s="80"/>
      <c r="S20" s="80"/>
      <c r="T20" s="80"/>
      <c r="U20" s="80"/>
      <c r="V20" s="80"/>
      <c r="W20" s="80"/>
      <c r="X20" s="81"/>
    </row>
    <row r="21" spans="1:24" ht="24" customHeight="1" thickTop="1">
      <c r="A21" s="175" t="s">
        <v>43</v>
      </c>
      <c r="B21" s="176"/>
      <c r="C21" s="177"/>
      <c r="D21" s="177"/>
      <c r="E21" s="177"/>
      <c r="F21" s="178"/>
      <c r="G21" s="160"/>
      <c r="H21" s="161"/>
      <c r="I21" s="54"/>
      <c r="J21" s="156" t="str">
        <f>IFERROR(VLOOKUP(G21,リスト表!$B$3:$C$6,2,FALSE),"")</f>
        <v/>
      </c>
      <c r="K21" s="157"/>
      <c r="L21" s="158" t="str">
        <f t="shared" si="0"/>
        <v/>
      </c>
      <c r="M21" s="159"/>
      <c r="O21" s="73" t="s">
        <v>72</v>
      </c>
      <c r="P21" s="77" t="s">
        <v>75</v>
      </c>
      <c r="Q21" s="77"/>
      <c r="R21" s="77"/>
      <c r="S21" s="77"/>
      <c r="T21" s="77"/>
      <c r="U21" s="77"/>
      <c r="V21" s="77"/>
      <c r="W21" s="77"/>
      <c r="X21" s="78"/>
    </row>
    <row r="22" spans="1:24" ht="24" customHeight="1" thickBot="1">
      <c r="A22" s="179" t="s">
        <v>44</v>
      </c>
      <c r="B22" s="180"/>
      <c r="C22" s="181"/>
      <c r="D22" s="181"/>
      <c r="E22" s="181"/>
      <c r="F22" s="182"/>
      <c r="G22" s="189"/>
      <c r="H22" s="190"/>
      <c r="I22" s="55"/>
      <c r="J22" s="187" t="str">
        <f>IFERROR(VLOOKUP(G22,リスト表!$B$3:$C$6,2,FALSE),"")</f>
        <v/>
      </c>
      <c r="K22" s="199"/>
      <c r="L22" s="187" t="str">
        <f t="shared" ref="L22:L24" si="2">IFERROR(I22*J22,"")</f>
        <v/>
      </c>
      <c r="M22" s="188"/>
      <c r="O22" s="82"/>
      <c r="P22" s="83"/>
      <c r="Q22" s="83"/>
      <c r="R22" s="83"/>
      <c r="S22" s="83"/>
      <c r="T22" s="83"/>
      <c r="U22" s="83"/>
      <c r="V22" s="83"/>
      <c r="W22" s="83"/>
      <c r="X22" s="84"/>
    </row>
    <row r="23" spans="1:24" ht="24" customHeight="1" thickTop="1">
      <c r="A23" s="191" t="s">
        <v>45</v>
      </c>
      <c r="B23" s="192"/>
      <c r="C23" s="193"/>
      <c r="D23" s="193"/>
      <c r="E23" s="193"/>
      <c r="F23" s="178"/>
      <c r="G23" s="136"/>
      <c r="H23" s="137"/>
      <c r="I23" s="60"/>
      <c r="J23" s="138" t="str">
        <f>IFERROR(VLOOKUP(G23,リスト表!$B$3:$C$6,2,FALSE),"")</f>
        <v/>
      </c>
      <c r="K23" s="108"/>
      <c r="L23" s="138" t="str">
        <f t="shared" si="2"/>
        <v/>
      </c>
      <c r="M23" s="139"/>
    </row>
    <row r="24" spans="1:24" ht="24" customHeight="1">
      <c r="A24" s="146" t="s">
        <v>48</v>
      </c>
      <c r="B24" s="147"/>
      <c r="C24" s="148"/>
      <c r="D24" s="148"/>
      <c r="E24" s="148"/>
      <c r="F24" s="149"/>
      <c r="G24" s="150"/>
      <c r="H24" s="151"/>
      <c r="I24" s="89"/>
      <c r="J24" s="152" t="str">
        <f>IFERROR(VLOOKUP(G24,リスト表!$B$3:$C$6,2,FALSE),"")</f>
        <v/>
      </c>
      <c r="K24" s="153"/>
      <c r="L24" s="154" t="str">
        <f t="shared" si="2"/>
        <v/>
      </c>
      <c r="M24" s="155"/>
    </row>
    <row r="25" spans="1:24" ht="24" customHeight="1" thickBot="1">
      <c r="A25" s="140" t="s">
        <v>80</v>
      </c>
      <c r="B25" s="141"/>
      <c r="C25" s="142"/>
      <c r="D25" s="142"/>
      <c r="E25" s="142"/>
      <c r="F25" s="143"/>
      <c r="G25" s="144"/>
      <c r="H25" s="145"/>
      <c r="I25" s="59"/>
      <c r="J25" s="183" t="str">
        <f>IFERROR(VLOOKUP(G25,リスト表!$B$3:$C$6,2,FALSE),"")</f>
        <v/>
      </c>
      <c r="K25" s="184"/>
      <c r="L25" s="185" t="str">
        <f t="shared" si="0"/>
        <v/>
      </c>
      <c r="M25" s="186"/>
    </row>
    <row r="26" spans="1:24" ht="24" customHeight="1" thickBot="1">
      <c r="A26" s="173" t="s">
        <v>46</v>
      </c>
      <c r="B26" s="174"/>
      <c r="C26" s="174"/>
      <c r="D26" s="174"/>
      <c r="E26" s="174"/>
      <c r="F26" s="174"/>
      <c r="G26" s="174"/>
      <c r="H26" s="174"/>
      <c r="I26" s="56">
        <f>SUM(I17:I25)</f>
        <v>0</v>
      </c>
      <c r="J26" s="170" t="s">
        <v>12</v>
      </c>
      <c r="K26" s="171"/>
      <c r="L26" s="168">
        <f>SUM(L17:M25)</f>
        <v>0</v>
      </c>
      <c r="M26" s="172"/>
    </row>
    <row r="27" spans="1:24" ht="22.2" customHeight="1" thickBot="1">
      <c r="A27" s="162" t="s">
        <v>47</v>
      </c>
      <c r="B27" s="163"/>
      <c r="C27" s="164"/>
      <c r="D27" s="164"/>
      <c r="E27" s="164"/>
      <c r="F27" s="164"/>
      <c r="G27" s="164"/>
      <c r="H27" s="164"/>
      <c r="I27" s="165"/>
      <c r="J27" s="166" t="s">
        <v>12</v>
      </c>
      <c r="K27" s="167"/>
      <c r="L27" s="168">
        <f>ROUNDDOWN(L26*0.1,0)</f>
        <v>0</v>
      </c>
      <c r="M27" s="169"/>
      <c r="O27" s="7"/>
    </row>
    <row r="28" spans="1:24" ht="24.9" customHeight="1" thickBot="1">
      <c r="A28" s="125" t="s">
        <v>38</v>
      </c>
      <c r="B28" s="126"/>
      <c r="C28" s="127"/>
      <c r="D28" s="127"/>
      <c r="E28" s="127"/>
      <c r="F28" s="127"/>
      <c r="G28" s="127"/>
      <c r="H28" s="127"/>
      <c r="I28" s="128"/>
      <c r="J28" s="112" t="s">
        <v>14</v>
      </c>
      <c r="K28" s="113"/>
      <c r="L28" s="114">
        <f>SUM(L26:M27)</f>
        <v>0</v>
      </c>
      <c r="M28" s="115"/>
    </row>
    <row r="29" spans="1:24" ht="20.100000000000001" customHeight="1" thickBot="1">
      <c r="A29" s="44"/>
      <c r="B29" s="46"/>
      <c r="C29" s="47" t="s">
        <v>31</v>
      </c>
      <c r="D29" s="48"/>
      <c r="E29" s="49" t="s">
        <v>32</v>
      </c>
      <c r="F29" s="48"/>
      <c r="G29" s="122" t="s">
        <v>34</v>
      </c>
      <c r="H29" s="123"/>
      <c r="I29" s="124"/>
      <c r="J29" s="32"/>
      <c r="K29" s="32"/>
      <c r="L29" s="32"/>
      <c r="M29" s="33"/>
    </row>
    <row r="30" spans="1:24" ht="20.100000000000001" customHeight="1">
      <c r="A30" s="116" t="s">
        <v>30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</row>
    <row r="31" spans="1:24" ht="20.100000000000001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</row>
    <row r="32" spans="1:24" ht="20.100000000000001" customHeight="1" thickBo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</row>
    <row r="33" spans="1:13" ht="19.8" customHeight="1">
      <c r="A33" s="132" t="s">
        <v>16</v>
      </c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13.4" customHeight="1">
      <c r="A34" s="134" t="s">
        <v>49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1:13" ht="25.2" customHeight="1">
      <c r="A35" s="111" t="s">
        <v>35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2.6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</sheetData>
  <mergeCells count="76">
    <mergeCell ref="O16:O17"/>
    <mergeCell ref="O18:O19"/>
    <mergeCell ref="P8:X8"/>
    <mergeCell ref="O10:O11"/>
    <mergeCell ref="P10:X10"/>
    <mergeCell ref="P11:X11"/>
    <mergeCell ref="P12:X12"/>
    <mergeCell ref="A1:M1"/>
    <mergeCell ref="A8:A9"/>
    <mergeCell ref="I8:M9"/>
    <mergeCell ref="K12:M12"/>
    <mergeCell ref="J13:L13"/>
    <mergeCell ref="D8:G9"/>
    <mergeCell ref="B8:C9"/>
    <mergeCell ref="B11:I11"/>
    <mergeCell ref="B12:H13"/>
    <mergeCell ref="B10:H10"/>
    <mergeCell ref="I10:M10"/>
    <mergeCell ref="J14:M14"/>
    <mergeCell ref="B14:H14"/>
    <mergeCell ref="J22:K22"/>
    <mergeCell ref="J18:K18"/>
    <mergeCell ref="L18:M18"/>
    <mergeCell ref="G20:H20"/>
    <mergeCell ref="J20:K20"/>
    <mergeCell ref="L20:M20"/>
    <mergeCell ref="G19:H19"/>
    <mergeCell ref="J19:K19"/>
    <mergeCell ref="L19:M19"/>
    <mergeCell ref="J16:K16"/>
    <mergeCell ref="L16:M16"/>
    <mergeCell ref="G17:H17"/>
    <mergeCell ref="J17:K17"/>
    <mergeCell ref="L17:M17"/>
    <mergeCell ref="J21:K21"/>
    <mergeCell ref="L21:M21"/>
    <mergeCell ref="G21:H21"/>
    <mergeCell ref="A27:I27"/>
    <mergeCell ref="J27:K27"/>
    <mergeCell ref="L27:M27"/>
    <mergeCell ref="J26:K26"/>
    <mergeCell ref="L26:M26"/>
    <mergeCell ref="A26:H26"/>
    <mergeCell ref="A21:F21"/>
    <mergeCell ref="A22:F22"/>
    <mergeCell ref="J25:K25"/>
    <mergeCell ref="L25:M25"/>
    <mergeCell ref="L22:M22"/>
    <mergeCell ref="G22:H22"/>
    <mergeCell ref="A23:F23"/>
    <mergeCell ref="G23:H23"/>
    <mergeCell ref="J23:K23"/>
    <mergeCell ref="L23:M23"/>
    <mergeCell ref="A25:F25"/>
    <mergeCell ref="G25:H25"/>
    <mergeCell ref="A24:F24"/>
    <mergeCell ref="G24:H24"/>
    <mergeCell ref="J24:K24"/>
    <mergeCell ref="L24:M24"/>
    <mergeCell ref="A35:M36"/>
    <mergeCell ref="J28:K28"/>
    <mergeCell ref="L28:M28"/>
    <mergeCell ref="A30:M30"/>
    <mergeCell ref="A32:M32"/>
    <mergeCell ref="G29:I29"/>
    <mergeCell ref="A28:I28"/>
    <mergeCell ref="A31:M31"/>
    <mergeCell ref="A33:M33"/>
    <mergeCell ref="A34:M34"/>
    <mergeCell ref="A20:F20"/>
    <mergeCell ref="G16:H16"/>
    <mergeCell ref="A16:F16"/>
    <mergeCell ref="A17:F17"/>
    <mergeCell ref="A18:F18"/>
    <mergeCell ref="A19:F19"/>
    <mergeCell ref="G18:H18"/>
  </mergeCells>
  <phoneticPr fontId="1" type="Hiragana"/>
  <printOptions horizontalCentered="1"/>
  <pageMargins left="0.69" right="0.48" top="0.59055118110236227" bottom="0.26" header="0.31496062992125984" footer="0.17"/>
  <pageSetup paperSize="9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リスト表!$B$3:$B$6</xm:f>
          </x14:formula1>
          <xm:sqref>H24:H25 H17:H21 G17:G25</xm:sqref>
        </x14:dataValidation>
        <x14:dataValidation type="list" allowBlank="1" showInputMessage="1" showErrorMessage="1">
          <x14:formula1>
            <xm:f>リスト表!$B$12</xm:f>
          </x14:formula1>
          <xm:sqref>B29 D29 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6"/>
  <sheetViews>
    <sheetView zoomScaleNormal="100" zoomScaleSheetLayoutView="100" workbookViewId="0">
      <selection activeCell="O6" sqref="O6:X22"/>
    </sheetView>
  </sheetViews>
  <sheetFormatPr defaultRowHeight="13.2"/>
  <cols>
    <col min="1" max="1" width="9.6640625" customWidth="1"/>
    <col min="2" max="2" width="3.77734375" customWidth="1"/>
    <col min="3" max="3" width="8.44140625" customWidth="1"/>
    <col min="4" max="4" width="3.77734375" customWidth="1"/>
    <col min="5" max="5" width="11.21875" customWidth="1"/>
    <col min="6" max="6" width="3.77734375" customWidth="1"/>
    <col min="7" max="8" width="4.33203125" customWidth="1"/>
    <col min="9" max="9" width="10" customWidth="1"/>
    <col min="10" max="13" width="7.6640625" customWidth="1"/>
  </cols>
  <sheetData>
    <row r="1" spans="1:24" ht="25.5" customHeight="1" thickBot="1">
      <c r="A1" s="222" t="s">
        <v>74</v>
      </c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24" ht="18" customHeight="1" thickBot="1">
      <c r="A2" s="68"/>
      <c r="B2" s="68"/>
      <c r="C2" s="69"/>
      <c r="D2" s="69"/>
      <c r="E2" s="69"/>
      <c r="F2" s="69"/>
      <c r="G2" s="69"/>
      <c r="H2" s="69"/>
      <c r="I2" s="69"/>
      <c r="J2" s="69"/>
      <c r="K2" s="9" t="s">
        <v>5</v>
      </c>
      <c r="L2" s="61">
        <v>9</v>
      </c>
      <c r="M2" s="62">
        <v>1</v>
      </c>
    </row>
    <row r="3" spans="1:24" ht="10.8" customHeight="1">
      <c r="C3" s="6"/>
      <c r="D3" s="6"/>
      <c r="E3" s="7"/>
      <c r="F3" s="7"/>
      <c r="G3" s="7"/>
      <c r="H3" s="7"/>
      <c r="I3" s="7"/>
      <c r="J3" s="7"/>
    </row>
    <row r="4" spans="1:24" ht="23.25" customHeight="1">
      <c r="C4" s="6"/>
      <c r="D4" s="6"/>
      <c r="E4" s="7"/>
      <c r="F4" s="7"/>
      <c r="G4" s="7"/>
      <c r="H4" s="7"/>
      <c r="I4" s="7"/>
      <c r="K4" s="12"/>
      <c r="L4" s="13"/>
      <c r="M4" s="21" t="s">
        <v>79</v>
      </c>
    </row>
    <row r="5" spans="1:24" ht="21.6" thickBot="1">
      <c r="A5" s="14" t="s">
        <v>8</v>
      </c>
      <c r="B5" s="14"/>
      <c r="M5" s="20" t="s">
        <v>13</v>
      </c>
    </row>
    <row r="6" spans="1:24" ht="21.6" thickBot="1">
      <c r="K6" s="2"/>
      <c r="M6" s="20" t="s">
        <v>15</v>
      </c>
      <c r="O6" s="85" t="s">
        <v>58</v>
      </c>
    </row>
    <row r="7" spans="1:24" ht="6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70"/>
      <c r="P7" s="71"/>
      <c r="Q7" s="71"/>
      <c r="R7" s="71"/>
      <c r="S7" s="71"/>
      <c r="T7" s="71"/>
      <c r="U7" s="71"/>
      <c r="V7" s="71"/>
      <c r="W7" s="71"/>
      <c r="X7" s="72"/>
    </row>
    <row r="8" spans="1:24" ht="16.5" customHeight="1">
      <c r="A8" s="224" t="s">
        <v>0</v>
      </c>
      <c r="B8" s="234" t="s">
        <v>24</v>
      </c>
      <c r="C8" s="236"/>
      <c r="D8" s="234" t="str">
        <f>ASC(PHONETIC(B10))</f>
        <v>400-0317</v>
      </c>
      <c r="E8" s="235"/>
      <c r="F8" s="235"/>
      <c r="G8" s="236"/>
      <c r="H8" s="50"/>
      <c r="I8" s="226"/>
      <c r="J8" s="226"/>
      <c r="K8" s="226"/>
      <c r="L8" s="226"/>
      <c r="M8" s="227"/>
      <c r="O8" s="73" t="s">
        <v>51</v>
      </c>
      <c r="P8" s="253" t="s">
        <v>52</v>
      </c>
      <c r="Q8" s="253"/>
      <c r="R8" s="253"/>
      <c r="S8" s="253"/>
      <c r="T8" s="253"/>
      <c r="U8" s="253"/>
      <c r="V8" s="253"/>
      <c r="W8" s="253"/>
      <c r="X8" s="254"/>
    </row>
    <row r="9" spans="1:24" ht="6" customHeight="1">
      <c r="A9" s="225"/>
      <c r="B9" s="237"/>
      <c r="C9" s="239"/>
      <c r="D9" s="237"/>
      <c r="E9" s="238"/>
      <c r="F9" s="238"/>
      <c r="G9" s="239"/>
      <c r="H9" s="45"/>
      <c r="I9" s="228"/>
      <c r="J9" s="228"/>
      <c r="K9" s="228"/>
      <c r="L9" s="228"/>
      <c r="M9" s="229"/>
      <c r="O9" s="73"/>
      <c r="P9" s="74"/>
      <c r="Q9" s="75"/>
      <c r="R9" s="75"/>
      <c r="S9" s="75"/>
      <c r="T9" s="75"/>
      <c r="U9" s="75"/>
      <c r="V9" s="75"/>
      <c r="W9" s="75"/>
      <c r="X9" s="76"/>
    </row>
    <row r="10" spans="1:24" ht="34.5" customHeight="1">
      <c r="A10" s="5"/>
      <c r="B10" s="246" t="s">
        <v>56</v>
      </c>
      <c r="C10" s="247"/>
      <c r="D10" s="247"/>
      <c r="E10" s="247"/>
      <c r="F10" s="247"/>
      <c r="G10" s="247"/>
      <c r="H10" s="247"/>
      <c r="I10" s="248" t="s">
        <v>57</v>
      </c>
      <c r="J10" s="249"/>
      <c r="K10" s="249"/>
      <c r="L10" s="249"/>
      <c r="M10" s="250"/>
      <c r="O10" s="251" t="s">
        <v>53</v>
      </c>
      <c r="P10" s="255" t="s">
        <v>82</v>
      </c>
      <c r="Q10" s="255"/>
      <c r="R10" s="255"/>
      <c r="S10" s="255"/>
      <c r="T10" s="255"/>
      <c r="U10" s="255"/>
      <c r="V10" s="255"/>
      <c r="W10" s="255"/>
      <c r="X10" s="256"/>
    </row>
    <row r="11" spans="1:24" ht="18" customHeight="1">
      <c r="A11" s="17" t="s">
        <v>22</v>
      </c>
      <c r="B11" s="240" t="str">
        <f>PHONETIC(B12)</f>
        <v>みなみあるぷすぶどうしゅかぶしきかいしゃ</v>
      </c>
      <c r="C11" s="241"/>
      <c r="D11" s="241"/>
      <c r="E11" s="241"/>
      <c r="F11" s="241"/>
      <c r="G11" s="241"/>
      <c r="H11" s="241"/>
      <c r="I11" s="242"/>
      <c r="J11" s="8" t="s">
        <v>9</v>
      </c>
      <c r="K11" s="3"/>
      <c r="L11" s="3"/>
      <c r="M11" s="4"/>
      <c r="O11" s="252"/>
      <c r="P11" s="257" t="s">
        <v>54</v>
      </c>
      <c r="Q11" s="258"/>
      <c r="R11" s="258"/>
      <c r="S11" s="258"/>
      <c r="T11" s="258"/>
      <c r="U11" s="258"/>
      <c r="V11" s="258"/>
      <c r="W11" s="258"/>
      <c r="X11" s="259"/>
    </row>
    <row r="12" spans="1:24" ht="18" customHeight="1">
      <c r="A12" s="15" t="s">
        <v>1</v>
      </c>
      <c r="B12" s="243" t="s">
        <v>59</v>
      </c>
      <c r="C12" s="244"/>
      <c r="D12" s="244"/>
      <c r="E12" s="244"/>
      <c r="F12" s="244"/>
      <c r="G12" s="244"/>
      <c r="H12" s="244"/>
      <c r="I12" s="63"/>
      <c r="J12" s="24" t="s">
        <v>22</v>
      </c>
      <c r="K12" s="230" t="str">
        <f>PHONETIC(J13)</f>
        <v>やまもと　とおる</v>
      </c>
      <c r="L12" s="230"/>
      <c r="M12" s="231"/>
      <c r="O12" s="73" t="s">
        <v>55</v>
      </c>
      <c r="P12" s="260" t="s">
        <v>78</v>
      </c>
      <c r="Q12" s="261"/>
      <c r="R12" s="261"/>
      <c r="S12" s="261"/>
      <c r="T12" s="261"/>
      <c r="U12" s="261"/>
      <c r="V12" s="261"/>
      <c r="W12" s="261"/>
      <c r="X12" s="262"/>
    </row>
    <row r="13" spans="1:24" ht="25.8" customHeight="1">
      <c r="A13" s="18" t="s">
        <v>11</v>
      </c>
      <c r="B13" s="245"/>
      <c r="C13" s="245"/>
      <c r="D13" s="245"/>
      <c r="E13" s="245"/>
      <c r="F13" s="245"/>
      <c r="G13" s="245"/>
      <c r="H13" s="245"/>
      <c r="I13" s="16" t="s">
        <v>2</v>
      </c>
      <c r="J13" s="232" t="s">
        <v>60</v>
      </c>
      <c r="K13" s="233"/>
      <c r="L13" s="233"/>
      <c r="M13" s="19" t="s">
        <v>2</v>
      </c>
      <c r="O13" s="86" t="s">
        <v>61</v>
      </c>
      <c r="P13" s="77" t="s">
        <v>62</v>
      </c>
      <c r="Q13" s="77"/>
      <c r="R13" s="77"/>
      <c r="S13" s="77"/>
      <c r="T13" s="77"/>
      <c r="U13" s="77"/>
      <c r="V13" s="77"/>
      <c r="W13" s="77"/>
      <c r="X13" s="78"/>
    </row>
    <row r="14" spans="1:24" ht="24.9" customHeight="1" thickBot="1">
      <c r="A14" s="27" t="s">
        <v>3</v>
      </c>
      <c r="B14" s="197" t="s">
        <v>77</v>
      </c>
      <c r="C14" s="195"/>
      <c r="D14" s="195"/>
      <c r="E14" s="195"/>
      <c r="F14" s="195"/>
      <c r="G14" s="195"/>
      <c r="H14" s="198"/>
      <c r="I14" s="26" t="s">
        <v>4</v>
      </c>
      <c r="J14" s="194" t="s">
        <v>76</v>
      </c>
      <c r="K14" s="195"/>
      <c r="L14" s="195"/>
      <c r="M14" s="196"/>
      <c r="O14" s="73"/>
      <c r="P14" s="77"/>
      <c r="Q14" s="77"/>
      <c r="R14" s="77"/>
      <c r="S14" s="77"/>
      <c r="T14" s="77"/>
      <c r="U14" s="77"/>
      <c r="V14" s="77"/>
      <c r="W14" s="77"/>
      <c r="X14" s="78"/>
    </row>
    <row r="15" spans="1:24" ht="8.4" customHeight="1" thickBot="1">
      <c r="I15" s="7"/>
      <c r="M15" s="3"/>
      <c r="O15" s="73"/>
      <c r="P15" s="74"/>
      <c r="Q15" s="75"/>
      <c r="R15" s="75"/>
      <c r="S15" s="75"/>
      <c r="T15" s="75"/>
      <c r="U15" s="75"/>
      <c r="V15" s="75"/>
      <c r="W15" s="75"/>
      <c r="X15" s="76"/>
    </row>
    <row r="16" spans="1:24" ht="24.9" customHeight="1">
      <c r="A16" s="96" t="s">
        <v>25</v>
      </c>
      <c r="B16" s="97"/>
      <c r="C16" s="98"/>
      <c r="D16" s="98"/>
      <c r="E16" s="98"/>
      <c r="F16" s="99"/>
      <c r="G16" s="94" t="s">
        <v>19</v>
      </c>
      <c r="H16" s="95"/>
      <c r="I16" s="22" t="s">
        <v>20</v>
      </c>
      <c r="J16" s="94" t="s">
        <v>18</v>
      </c>
      <c r="K16" s="98"/>
      <c r="L16" s="94" t="s">
        <v>21</v>
      </c>
      <c r="M16" s="215"/>
      <c r="O16" s="251" t="s">
        <v>63</v>
      </c>
      <c r="P16" s="77" t="s">
        <v>64</v>
      </c>
      <c r="Q16" s="77"/>
      <c r="R16" s="77"/>
      <c r="S16" s="77"/>
      <c r="T16" s="77"/>
      <c r="U16" s="77"/>
      <c r="V16" s="77"/>
      <c r="W16" s="77"/>
      <c r="X16" s="78"/>
    </row>
    <row r="17" spans="1:24" ht="23.55" customHeight="1">
      <c r="A17" s="100" t="s">
        <v>39</v>
      </c>
      <c r="B17" s="101"/>
      <c r="C17" s="101"/>
      <c r="D17" s="101"/>
      <c r="E17" s="101"/>
      <c r="F17" s="102"/>
      <c r="G17" s="216"/>
      <c r="H17" s="217"/>
      <c r="I17" s="51"/>
      <c r="J17" s="218" t="str">
        <f>IFERROR(VLOOKUP(G17,リスト表!$B$3:$C$6,2,FALSE),"")</f>
        <v/>
      </c>
      <c r="K17" s="219"/>
      <c r="L17" s="220" t="str">
        <f>IFERROR(I17*J17,"")</f>
        <v/>
      </c>
      <c r="M17" s="221"/>
      <c r="O17" s="252"/>
      <c r="P17" s="74" t="s">
        <v>65</v>
      </c>
      <c r="Q17" s="75"/>
      <c r="R17" s="75"/>
      <c r="S17" s="75"/>
      <c r="T17" s="75"/>
      <c r="U17" s="75"/>
      <c r="V17" s="75"/>
      <c r="W17" s="75"/>
      <c r="X17" s="76"/>
    </row>
    <row r="18" spans="1:24" ht="23.55" customHeight="1" thickBot="1">
      <c r="A18" s="103" t="s">
        <v>40</v>
      </c>
      <c r="B18" s="104"/>
      <c r="C18" s="104"/>
      <c r="D18" s="104"/>
      <c r="E18" s="104"/>
      <c r="F18" s="105"/>
      <c r="G18" s="109" t="s">
        <v>29</v>
      </c>
      <c r="H18" s="110"/>
      <c r="I18" s="52">
        <v>10</v>
      </c>
      <c r="J18" s="200">
        <f>IFERROR(VLOOKUP(G18,リスト表!$B$3:$C$6,2,FALSE),"")</f>
        <v>1800</v>
      </c>
      <c r="K18" s="201"/>
      <c r="L18" s="202">
        <f t="shared" ref="L18:L25" si="0">IFERROR(I18*J18,"")</f>
        <v>18000</v>
      </c>
      <c r="M18" s="203"/>
      <c r="O18" s="251" t="s">
        <v>66</v>
      </c>
      <c r="P18" s="77" t="s">
        <v>67</v>
      </c>
      <c r="Q18" s="77"/>
      <c r="R18" s="77"/>
      <c r="S18" s="77"/>
      <c r="T18" s="77"/>
      <c r="U18" s="77"/>
      <c r="V18" s="77"/>
      <c r="W18" s="77"/>
      <c r="X18" s="78"/>
    </row>
    <row r="19" spans="1:24" ht="23.55" customHeight="1" thickTop="1">
      <c r="A19" s="106" t="s">
        <v>41</v>
      </c>
      <c r="B19" s="107"/>
      <c r="C19" s="107"/>
      <c r="D19" s="107"/>
      <c r="E19" s="107"/>
      <c r="F19" s="108"/>
      <c r="G19" s="210"/>
      <c r="H19" s="211"/>
      <c r="I19" s="58"/>
      <c r="J19" s="212" t="str">
        <f>IFERROR(VLOOKUP(G19,リスト表!$B$3:$C$6,2,FALSE),"")</f>
        <v/>
      </c>
      <c r="K19" s="213"/>
      <c r="L19" s="212" t="str">
        <f t="shared" si="0"/>
        <v/>
      </c>
      <c r="M19" s="214"/>
      <c r="O19" s="252"/>
      <c r="P19" s="74" t="s">
        <v>68</v>
      </c>
      <c r="Q19" s="75"/>
      <c r="R19" s="75"/>
      <c r="S19" s="75"/>
      <c r="T19" s="75"/>
      <c r="U19" s="75"/>
      <c r="V19" s="75"/>
      <c r="W19" s="75"/>
      <c r="X19" s="76"/>
    </row>
    <row r="20" spans="1:24" ht="23.55" customHeight="1" thickBot="1">
      <c r="A20" s="91" t="s">
        <v>42</v>
      </c>
      <c r="B20" s="92"/>
      <c r="C20" s="92"/>
      <c r="D20" s="92"/>
      <c r="E20" s="92"/>
      <c r="F20" s="93"/>
      <c r="G20" s="204"/>
      <c r="H20" s="205"/>
      <c r="I20" s="53"/>
      <c r="J20" s="206" t="str">
        <f>IFERROR(VLOOKUP(G20,リスト表!$B$3:$C$6,2,FALSE),"")</f>
        <v/>
      </c>
      <c r="K20" s="207"/>
      <c r="L20" s="208" t="str">
        <f t="shared" si="0"/>
        <v/>
      </c>
      <c r="M20" s="209"/>
      <c r="O20" s="87" t="s">
        <v>69</v>
      </c>
      <c r="P20" s="79" t="s">
        <v>70</v>
      </c>
      <c r="Q20" s="80"/>
      <c r="R20" s="80"/>
      <c r="S20" s="80"/>
      <c r="T20" s="80"/>
      <c r="U20" s="80"/>
      <c r="V20" s="80"/>
      <c r="W20" s="80"/>
      <c r="X20" s="81"/>
    </row>
    <row r="21" spans="1:24" ht="23.55" customHeight="1" thickTop="1">
      <c r="A21" s="175" t="s">
        <v>43</v>
      </c>
      <c r="B21" s="176"/>
      <c r="C21" s="177"/>
      <c r="D21" s="177"/>
      <c r="E21" s="177"/>
      <c r="F21" s="178"/>
      <c r="G21" s="160"/>
      <c r="H21" s="161"/>
      <c r="I21" s="54"/>
      <c r="J21" s="156" t="str">
        <f>IFERROR(VLOOKUP(G21,リスト表!$B$3:$C$6,2,FALSE),"")</f>
        <v/>
      </c>
      <c r="K21" s="157"/>
      <c r="L21" s="158" t="str">
        <f t="shared" si="0"/>
        <v/>
      </c>
      <c r="M21" s="159"/>
      <c r="O21" s="73" t="s">
        <v>72</v>
      </c>
      <c r="P21" s="77" t="s">
        <v>75</v>
      </c>
      <c r="Q21" s="77"/>
      <c r="R21" s="77"/>
      <c r="S21" s="77"/>
      <c r="T21" s="77"/>
      <c r="U21" s="77"/>
      <c r="V21" s="77"/>
      <c r="W21" s="77"/>
      <c r="X21" s="78"/>
    </row>
    <row r="22" spans="1:24" ht="23.55" customHeight="1" thickBot="1">
      <c r="A22" s="179" t="s">
        <v>44</v>
      </c>
      <c r="B22" s="180"/>
      <c r="C22" s="181"/>
      <c r="D22" s="181"/>
      <c r="E22" s="181"/>
      <c r="F22" s="182"/>
      <c r="G22" s="189"/>
      <c r="H22" s="190"/>
      <c r="I22" s="55"/>
      <c r="J22" s="187" t="str">
        <f>IFERROR(VLOOKUP(G22,リスト表!$B$3:$C$6,2,FALSE),"")</f>
        <v/>
      </c>
      <c r="K22" s="199"/>
      <c r="L22" s="187" t="str">
        <f t="shared" si="0"/>
        <v/>
      </c>
      <c r="M22" s="188"/>
      <c r="O22" s="82"/>
      <c r="P22" s="83"/>
      <c r="Q22" s="83"/>
      <c r="R22" s="83"/>
      <c r="S22" s="83"/>
      <c r="T22" s="83"/>
      <c r="U22" s="83"/>
      <c r="V22" s="83"/>
      <c r="W22" s="83"/>
      <c r="X22" s="84"/>
    </row>
    <row r="23" spans="1:24" ht="23.55" customHeight="1" thickTop="1">
      <c r="A23" s="191" t="s">
        <v>45</v>
      </c>
      <c r="B23" s="192"/>
      <c r="C23" s="193"/>
      <c r="D23" s="193"/>
      <c r="E23" s="193"/>
      <c r="F23" s="178"/>
      <c r="G23" s="136"/>
      <c r="H23" s="137"/>
      <c r="I23" s="60"/>
      <c r="J23" s="138" t="str">
        <f>IFERROR(VLOOKUP(G23,リスト表!$B$3:$C$6,2,FALSE),"")</f>
        <v/>
      </c>
      <c r="K23" s="108"/>
      <c r="L23" s="138" t="str">
        <f t="shared" si="0"/>
        <v/>
      </c>
      <c r="M23" s="139"/>
    </row>
    <row r="24" spans="1:24" ht="23.55" customHeight="1">
      <c r="A24" s="263" t="s">
        <v>48</v>
      </c>
      <c r="B24" s="264"/>
      <c r="C24" s="265"/>
      <c r="D24" s="265"/>
      <c r="E24" s="265"/>
      <c r="F24" s="266"/>
      <c r="G24" s="267"/>
      <c r="H24" s="268"/>
      <c r="I24" s="88"/>
      <c r="J24" s="152" t="str">
        <f>IFERROR(VLOOKUP(G24,リスト表!$B$3:$C$6,2,FALSE),"")</f>
        <v/>
      </c>
      <c r="K24" s="102"/>
      <c r="L24" s="152" t="str">
        <f t="shared" ref="L24" si="1">IFERROR(I24*J24,"")</f>
        <v/>
      </c>
      <c r="M24" s="269"/>
    </row>
    <row r="25" spans="1:24" ht="23.55" customHeight="1" thickBot="1">
      <c r="A25" s="140" t="s">
        <v>81</v>
      </c>
      <c r="B25" s="141"/>
      <c r="C25" s="142"/>
      <c r="D25" s="142"/>
      <c r="E25" s="142"/>
      <c r="F25" s="143"/>
      <c r="G25" s="144"/>
      <c r="H25" s="145"/>
      <c r="I25" s="59"/>
      <c r="J25" s="183" t="str">
        <f>IFERROR(VLOOKUP(G25,リスト表!$B$3:$C$6,2,FALSE),"")</f>
        <v/>
      </c>
      <c r="K25" s="184"/>
      <c r="L25" s="185" t="str">
        <f t="shared" si="0"/>
        <v/>
      </c>
      <c r="M25" s="186"/>
    </row>
    <row r="26" spans="1:24" ht="20.399999999999999" customHeight="1" thickBot="1">
      <c r="A26" s="173" t="s">
        <v>46</v>
      </c>
      <c r="B26" s="174"/>
      <c r="C26" s="174"/>
      <c r="D26" s="174"/>
      <c r="E26" s="174"/>
      <c r="F26" s="174"/>
      <c r="G26" s="174"/>
      <c r="H26" s="174"/>
      <c r="I26" s="56">
        <f>SUM(I17:I25)</f>
        <v>10</v>
      </c>
      <c r="J26" s="170" t="s">
        <v>12</v>
      </c>
      <c r="K26" s="171"/>
      <c r="L26" s="168">
        <f>SUM(L17:M25)</f>
        <v>18000</v>
      </c>
      <c r="M26" s="172"/>
    </row>
    <row r="27" spans="1:24" ht="18.600000000000001" customHeight="1" thickBot="1">
      <c r="A27" s="162" t="s">
        <v>47</v>
      </c>
      <c r="B27" s="163"/>
      <c r="C27" s="164"/>
      <c r="D27" s="164"/>
      <c r="E27" s="164"/>
      <c r="F27" s="164"/>
      <c r="G27" s="164"/>
      <c r="H27" s="164"/>
      <c r="I27" s="165"/>
      <c r="J27" s="166" t="s">
        <v>12</v>
      </c>
      <c r="K27" s="167"/>
      <c r="L27" s="168">
        <f>ROUNDDOWN(L26*0.1,0)</f>
        <v>1800</v>
      </c>
      <c r="M27" s="169"/>
      <c r="O27" s="7"/>
    </row>
    <row r="28" spans="1:24" ht="24.9" customHeight="1" thickBot="1">
      <c r="A28" s="125" t="s">
        <v>38</v>
      </c>
      <c r="B28" s="126"/>
      <c r="C28" s="127"/>
      <c r="D28" s="127"/>
      <c r="E28" s="127"/>
      <c r="F28" s="127"/>
      <c r="G28" s="127"/>
      <c r="H28" s="127"/>
      <c r="I28" s="128"/>
      <c r="J28" s="112" t="s">
        <v>14</v>
      </c>
      <c r="K28" s="113"/>
      <c r="L28" s="114">
        <f>SUM(L26:M27)</f>
        <v>19800</v>
      </c>
      <c r="M28" s="115"/>
    </row>
    <row r="29" spans="1:24" ht="20.100000000000001" customHeight="1" thickBot="1">
      <c r="A29" s="44"/>
      <c r="B29" s="46" t="s">
        <v>71</v>
      </c>
      <c r="C29" s="47" t="s">
        <v>31</v>
      </c>
      <c r="D29" s="48"/>
      <c r="E29" s="49" t="s">
        <v>32</v>
      </c>
      <c r="F29" s="48"/>
      <c r="G29" s="122" t="s">
        <v>34</v>
      </c>
      <c r="H29" s="123"/>
      <c r="I29" s="124"/>
      <c r="J29" s="66"/>
      <c r="K29" s="66"/>
      <c r="L29" s="66"/>
      <c r="M29" s="67"/>
    </row>
    <row r="30" spans="1:24" ht="20.100000000000001" customHeight="1">
      <c r="A30" s="116" t="s">
        <v>30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</row>
    <row r="31" spans="1:24" ht="20.100000000000001" customHeight="1">
      <c r="A31" s="129" t="s">
        <v>73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</row>
    <row r="32" spans="1:24" ht="20.100000000000001" customHeight="1" thickBo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</row>
    <row r="33" spans="1:13" ht="23.25" customHeight="1">
      <c r="A33" s="132" t="s">
        <v>16</v>
      </c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13.4" customHeight="1">
      <c r="A34" s="134" t="s">
        <v>49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1:13" ht="25.2" customHeight="1">
      <c r="A35" s="111" t="s">
        <v>35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2.6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</sheetData>
  <mergeCells count="76">
    <mergeCell ref="B14:H14"/>
    <mergeCell ref="J14:M14"/>
    <mergeCell ref="A16:F16"/>
    <mergeCell ref="G16:H16"/>
    <mergeCell ref="J16:K16"/>
    <mergeCell ref="L16:M16"/>
    <mergeCell ref="B10:H10"/>
    <mergeCell ref="I10:M10"/>
    <mergeCell ref="B11:I11"/>
    <mergeCell ref="B12:H13"/>
    <mergeCell ref="K12:M12"/>
    <mergeCell ref="J13:L13"/>
    <mergeCell ref="A1:M1"/>
    <mergeCell ref="A8:A9"/>
    <mergeCell ref="B8:C9"/>
    <mergeCell ref="D8:G9"/>
    <mergeCell ref="I8:M9"/>
    <mergeCell ref="A17:F17"/>
    <mergeCell ref="G17:H17"/>
    <mergeCell ref="J17:K17"/>
    <mergeCell ref="L17:M17"/>
    <mergeCell ref="A18:F18"/>
    <mergeCell ref="G18:H18"/>
    <mergeCell ref="J18:K18"/>
    <mergeCell ref="L18:M18"/>
    <mergeCell ref="A19:F19"/>
    <mergeCell ref="G19:H19"/>
    <mergeCell ref="J19:K19"/>
    <mergeCell ref="L19:M19"/>
    <mergeCell ref="A20:F20"/>
    <mergeCell ref="G20:H20"/>
    <mergeCell ref="J20:K20"/>
    <mergeCell ref="L20:M20"/>
    <mergeCell ref="A21:F21"/>
    <mergeCell ref="G21:H21"/>
    <mergeCell ref="J21:K21"/>
    <mergeCell ref="L21:M21"/>
    <mergeCell ref="A22:F22"/>
    <mergeCell ref="G22:H22"/>
    <mergeCell ref="J22:K22"/>
    <mergeCell ref="L22:M22"/>
    <mergeCell ref="A23:F23"/>
    <mergeCell ref="G23:H23"/>
    <mergeCell ref="J23:K23"/>
    <mergeCell ref="L23:M23"/>
    <mergeCell ref="L27:M27"/>
    <mergeCell ref="A24:F24"/>
    <mergeCell ref="G24:H24"/>
    <mergeCell ref="J24:K24"/>
    <mergeCell ref="L24:M24"/>
    <mergeCell ref="A28:I28"/>
    <mergeCell ref="J28:K28"/>
    <mergeCell ref="L28:M28"/>
    <mergeCell ref="A25:F25"/>
    <mergeCell ref="G25:H25"/>
    <mergeCell ref="J25:K25"/>
    <mergeCell ref="L25:M25"/>
    <mergeCell ref="A26:H26"/>
    <mergeCell ref="J26:K26"/>
    <mergeCell ref="L26:M26"/>
    <mergeCell ref="O10:O11"/>
    <mergeCell ref="O16:O17"/>
    <mergeCell ref="O18:O19"/>
    <mergeCell ref="A35:M36"/>
    <mergeCell ref="P8:X8"/>
    <mergeCell ref="P10:X10"/>
    <mergeCell ref="P11:X11"/>
    <mergeCell ref="P12:X12"/>
    <mergeCell ref="G29:I29"/>
    <mergeCell ref="A30:M30"/>
    <mergeCell ref="A31:M31"/>
    <mergeCell ref="A32:M32"/>
    <mergeCell ref="A33:M33"/>
    <mergeCell ref="A34:M34"/>
    <mergeCell ref="A27:I27"/>
    <mergeCell ref="J27:K27"/>
  </mergeCells>
  <phoneticPr fontId="1" type="Hiragana"/>
  <printOptions horizontalCentered="1"/>
  <pageMargins left="0.69" right="0.48" top="0.59055118110236227" bottom="0.31496062992125984" header="0.31496062992125984" footer="0.23622047244094491"/>
  <pageSetup paperSize="9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リスト表!$B$12</xm:f>
          </x14:formula1>
          <xm:sqref>B29 D29 F29</xm:sqref>
        </x14:dataValidation>
        <x14:dataValidation type="list" allowBlank="1" showInputMessage="1" showErrorMessage="1">
          <x14:formula1>
            <xm:f>リスト表!$B$3:$B$6</xm:f>
          </x14:formula1>
          <xm:sqref>H25 H17:H21 G17:G25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6"/>
  <sheetViews>
    <sheetView zoomScaleNormal="100" workbookViewId="0">
      <selection activeCell="B13" sqref="B13:E13"/>
    </sheetView>
  </sheetViews>
  <sheetFormatPr defaultRowHeight="13.2"/>
  <cols>
    <col min="1" max="1" width="10.77734375" customWidth="1"/>
    <col min="3" max="3" width="16.33203125" customWidth="1"/>
    <col min="4" max="5" width="4.6640625" customWidth="1"/>
    <col min="6" max="6" width="9.33203125" customWidth="1"/>
    <col min="7" max="10" width="7.6640625" customWidth="1"/>
  </cols>
  <sheetData>
    <row r="1" spans="1:10" ht="25.5" customHeight="1" thickBot="1">
      <c r="A1" s="222" t="s">
        <v>17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8" customHeight="1" thickBot="1">
      <c r="A2" s="36"/>
      <c r="B2" s="37"/>
      <c r="C2" s="37"/>
      <c r="D2" s="37"/>
      <c r="E2" s="37"/>
      <c r="F2" s="37"/>
      <c r="G2" s="37"/>
      <c r="H2" s="9" t="s">
        <v>5</v>
      </c>
      <c r="I2" s="10" t="s">
        <v>6</v>
      </c>
      <c r="J2" s="11" t="s">
        <v>7</v>
      </c>
    </row>
    <row r="3" spans="1:10" ht="11.4" customHeight="1">
      <c r="B3" s="6"/>
      <c r="C3" s="7"/>
      <c r="D3" s="7"/>
      <c r="E3" s="7"/>
      <c r="F3" s="7"/>
      <c r="G3" s="7"/>
    </row>
    <row r="4" spans="1:10" ht="23.25" customHeight="1">
      <c r="B4" s="6"/>
      <c r="C4" s="7"/>
      <c r="D4" s="7"/>
      <c r="E4" s="7"/>
      <c r="F4" s="7"/>
      <c r="H4" s="12"/>
      <c r="I4" s="13"/>
      <c r="J4" s="21" t="s">
        <v>79</v>
      </c>
    </row>
    <row r="5" spans="1:10" ht="21">
      <c r="A5" s="14" t="s">
        <v>8</v>
      </c>
      <c r="J5" s="20" t="s">
        <v>13</v>
      </c>
    </row>
    <row r="6" spans="1:10" ht="21">
      <c r="H6" s="2"/>
      <c r="J6" s="20" t="s">
        <v>15</v>
      </c>
    </row>
    <row r="7" spans="1:10" ht="2.4" customHeight="1" thickBot="1">
      <c r="A7" s="3"/>
      <c r="B7" s="3"/>
      <c r="C7" s="3"/>
      <c r="D7" s="3"/>
      <c r="E7" s="3"/>
      <c r="F7" s="3"/>
      <c r="G7" s="3"/>
      <c r="H7" s="3"/>
      <c r="I7" s="3"/>
    </row>
    <row r="8" spans="1:10" ht="16.5" customHeight="1">
      <c r="A8" s="224" t="s">
        <v>0</v>
      </c>
      <c r="B8" s="234" t="s">
        <v>24</v>
      </c>
      <c r="C8" s="345"/>
      <c r="D8" s="346"/>
      <c r="E8" s="347"/>
      <c r="F8" s="351"/>
      <c r="G8" s="226"/>
      <c r="H8" s="226"/>
      <c r="I8" s="226"/>
      <c r="J8" s="227"/>
    </row>
    <row r="9" spans="1:10" ht="9.6" customHeight="1">
      <c r="A9" s="225"/>
      <c r="B9" s="237"/>
      <c r="C9" s="348"/>
      <c r="D9" s="349"/>
      <c r="E9" s="350"/>
      <c r="F9" s="352"/>
      <c r="G9" s="228"/>
      <c r="H9" s="228"/>
      <c r="I9" s="228"/>
      <c r="J9" s="229"/>
    </row>
    <row r="10" spans="1:10" ht="31.2" customHeight="1">
      <c r="A10" s="5"/>
      <c r="B10" s="23" t="s">
        <v>10</v>
      </c>
      <c r="C10" s="353"/>
      <c r="D10" s="354"/>
      <c r="E10" s="354"/>
      <c r="F10" s="354"/>
      <c r="G10" s="354"/>
      <c r="H10" s="354"/>
      <c r="I10" s="354"/>
      <c r="J10" s="355"/>
    </row>
    <row r="11" spans="1:10" ht="18" customHeight="1">
      <c r="A11" s="17" t="s">
        <v>22</v>
      </c>
      <c r="B11" s="356"/>
      <c r="C11" s="356"/>
      <c r="D11" s="356"/>
      <c r="E11" s="356"/>
      <c r="F11" s="357"/>
      <c r="G11" s="8" t="s">
        <v>9</v>
      </c>
      <c r="H11" s="3"/>
      <c r="I11" s="3"/>
      <c r="J11" s="4"/>
    </row>
    <row r="12" spans="1:10" ht="18" customHeight="1">
      <c r="A12" s="15" t="s">
        <v>1</v>
      </c>
      <c r="B12" s="358"/>
      <c r="C12" s="359"/>
      <c r="D12" s="359"/>
      <c r="E12" s="359"/>
      <c r="F12" s="360"/>
      <c r="G12" s="24" t="s">
        <v>23</v>
      </c>
      <c r="H12" s="361"/>
      <c r="I12" s="362"/>
      <c r="J12" s="363"/>
    </row>
    <row r="13" spans="1:10" ht="24" customHeight="1">
      <c r="A13" s="18" t="s">
        <v>11</v>
      </c>
      <c r="B13" s="364"/>
      <c r="C13" s="365"/>
      <c r="D13" s="365"/>
      <c r="E13" s="365"/>
      <c r="F13" s="16" t="s">
        <v>2</v>
      </c>
      <c r="G13" s="232"/>
      <c r="H13" s="233"/>
      <c r="I13" s="233"/>
      <c r="J13" s="64" t="s">
        <v>2</v>
      </c>
    </row>
    <row r="14" spans="1:10" ht="24.9" customHeight="1" thickBot="1">
      <c r="A14" s="27" t="s">
        <v>3</v>
      </c>
      <c r="B14" s="194"/>
      <c r="C14" s="195"/>
      <c r="D14" s="195"/>
      <c r="E14" s="198"/>
      <c r="F14" s="26" t="s">
        <v>4</v>
      </c>
      <c r="G14" s="194"/>
      <c r="H14" s="195"/>
      <c r="I14" s="195"/>
      <c r="J14" s="196"/>
    </row>
    <row r="15" spans="1:10" ht="6.6" customHeight="1" thickBot="1">
      <c r="F15" s="7"/>
      <c r="J15" s="3"/>
    </row>
    <row r="16" spans="1:10" ht="24.9" customHeight="1">
      <c r="A16" s="96" t="s">
        <v>25</v>
      </c>
      <c r="B16" s="98"/>
      <c r="C16" s="95"/>
      <c r="D16" s="94" t="s">
        <v>19</v>
      </c>
      <c r="E16" s="95"/>
      <c r="F16" s="22" t="s">
        <v>20</v>
      </c>
      <c r="G16" s="94" t="s">
        <v>18</v>
      </c>
      <c r="H16" s="98"/>
      <c r="I16" s="94" t="s">
        <v>21</v>
      </c>
      <c r="J16" s="215"/>
    </row>
    <row r="17" spans="1:13" ht="24" customHeight="1">
      <c r="A17" s="337" t="s">
        <v>39</v>
      </c>
      <c r="B17" s="338"/>
      <c r="C17" s="339"/>
      <c r="D17" s="340"/>
      <c r="E17" s="341"/>
      <c r="F17" s="30"/>
      <c r="G17" s="308" t="str">
        <f>IFERROR(VLOOKUP(D17,リスト表!$B$3:$C$6,2,FALSE),"")</f>
        <v/>
      </c>
      <c r="H17" s="342"/>
      <c r="I17" s="343" t="str">
        <f>IFERROR(F17*G17,"")</f>
        <v/>
      </c>
      <c r="J17" s="344"/>
    </row>
    <row r="18" spans="1:13" ht="24" customHeight="1" thickBot="1">
      <c r="A18" s="281" t="s">
        <v>40</v>
      </c>
      <c r="B18" s="327"/>
      <c r="C18" s="328"/>
      <c r="D18" s="284"/>
      <c r="E18" s="329"/>
      <c r="F18" s="31"/>
      <c r="G18" s="286" t="str">
        <f>IFERROR(VLOOKUP(D18,リスト表!$B$3:$C$6,2,FALSE),"")</f>
        <v/>
      </c>
      <c r="H18" s="330"/>
      <c r="I18" s="331" t="str">
        <f t="shared" ref="I18:I25" si="0">IFERROR(F18*G18,"")</f>
        <v/>
      </c>
      <c r="J18" s="332"/>
    </row>
    <row r="19" spans="1:13" ht="24" customHeight="1" thickTop="1">
      <c r="A19" s="320" t="s">
        <v>41</v>
      </c>
      <c r="B19" s="333"/>
      <c r="C19" s="334"/>
      <c r="D19" s="300"/>
      <c r="E19" s="323"/>
      <c r="F19" s="39"/>
      <c r="G19" s="302" t="str">
        <f>IFERROR(VLOOKUP(D19,リスト表!$B$3:$C$6,2,FALSE),"")</f>
        <v/>
      </c>
      <c r="H19" s="335"/>
      <c r="I19" s="302" t="str">
        <f t="shared" si="0"/>
        <v/>
      </c>
      <c r="J19" s="336"/>
    </row>
    <row r="20" spans="1:13" ht="24" customHeight="1" thickBot="1">
      <c r="A20" s="311" t="s">
        <v>42</v>
      </c>
      <c r="B20" s="312"/>
      <c r="C20" s="313"/>
      <c r="D20" s="314"/>
      <c r="E20" s="315"/>
      <c r="F20" s="38"/>
      <c r="G20" s="316" t="str">
        <f>IFERROR(VLOOKUP(D20,リスト表!$B$3:$C$6,2,FALSE),"")</f>
        <v/>
      </c>
      <c r="H20" s="317"/>
      <c r="I20" s="318" t="str">
        <f t="shared" si="0"/>
        <v/>
      </c>
      <c r="J20" s="319"/>
    </row>
    <row r="21" spans="1:13" ht="24" customHeight="1" thickTop="1">
      <c r="A21" s="320" t="s">
        <v>43</v>
      </c>
      <c r="B21" s="321"/>
      <c r="C21" s="322"/>
      <c r="D21" s="300"/>
      <c r="E21" s="323"/>
      <c r="F21" s="39"/>
      <c r="G21" s="309" t="str">
        <f>IFERROR(VLOOKUP(D21,リスト表!$B$3:$C$6,2,FALSE),"")</f>
        <v/>
      </c>
      <c r="H21" s="324"/>
      <c r="I21" s="325" t="str">
        <f t="shared" si="0"/>
        <v/>
      </c>
      <c r="J21" s="326"/>
    </row>
    <row r="22" spans="1:13" ht="24" customHeight="1" thickBot="1">
      <c r="A22" s="281" t="s">
        <v>44</v>
      </c>
      <c r="B22" s="282"/>
      <c r="C22" s="283"/>
      <c r="D22" s="284"/>
      <c r="E22" s="285"/>
      <c r="F22" s="31"/>
      <c r="G22" s="286" t="str">
        <f>IFERROR(VLOOKUP(D22,リスト表!$B$3:$C$6,2,FALSE),"")</f>
        <v/>
      </c>
      <c r="H22" s="283"/>
      <c r="I22" s="286" t="str">
        <f t="shared" si="0"/>
        <v/>
      </c>
      <c r="J22" s="287"/>
    </row>
    <row r="23" spans="1:13" ht="24" customHeight="1" thickTop="1">
      <c r="A23" s="297" t="s">
        <v>45</v>
      </c>
      <c r="B23" s="298"/>
      <c r="C23" s="299"/>
      <c r="D23" s="300"/>
      <c r="E23" s="301"/>
      <c r="F23" s="39"/>
      <c r="G23" s="302" t="str">
        <f>IFERROR(VLOOKUP(D23,リスト表!$B$3:$C$6,2,FALSE),"")</f>
        <v/>
      </c>
      <c r="H23" s="108"/>
      <c r="I23" s="302" t="str">
        <f t="shared" si="0"/>
        <v/>
      </c>
      <c r="J23" s="139"/>
    </row>
    <row r="24" spans="1:13" ht="24" customHeight="1">
      <c r="A24" s="303" t="s">
        <v>48</v>
      </c>
      <c r="B24" s="304"/>
      <c r="C24" s="305"/>
      <c r="D24" s="306"/>
      <c r="E24" s="307"/>
      <c r="F24" s="30"/>
      <c r="G24" s="308" t="str">
        <f>IFERROR(VLOOKUP(D24,リスト表!$B$3:$C$6,2,FALSE),"")</f>
        <v/>
      </c>
      <c r="H24" s="102"/>
      <c r="I24" s="309" t="str">
        <f t="shared" ref="I24" si="1">IFERROR(F24*G24,"")</f>
        <v/>
      </c>
      <c r="J24" s="310"/>
    </row>
    <row r="25" spans="1:13" ht="24" customHeight="1" thickBot="1">
      <c r="A25" s="288" t="s">
        <v>81</v>
      </c>
      <c r="B25" s="289"/>
      <c r="C25" s="290"/>
      <c r="D25" s="291"/>
      <c r="E25" s="292"/>
      <c r="F25" s="40"/>
      <c r="G25" s="293" t="str">
        <f>IFERROR(VLOOKUP(D25,リスト表!$B$3:$C$6,2,FALSE),"")</f>
        <v/>
      </c>
      <c r="H25" s="294"/>
      <c r="I25" s="295" t="str">
        <f t="shared" si="0"/>
        <v/>
      </c>
      <c r="J25" s="296"/>
    </row>
    <row r="26" spans="1:13" ht="24" customHeight="1" thickBot="1">
      <c r="A26" s="173" t="s">
        <v>46</v>
      </c>
      <c r="B26" s="174"/>
      <c r="C26" s="174"/>
      <c r="D26" s="174"/>
      <c r="E26" s="174"/>
      <c r="F26" s="57"/>
      <c r="G26" s="271" t="s">
        <v>12</v>
      </c>
      <c r="H26" s="171"/>
      <c r="I26" s="168"/>
      <c r="J26" s="172"/>
    </row>
    <row r="27" spans="1:13" ht="21" customHeight="1" thickBot="1">
      <c r="A27" s="162" t="s">
        <v>47</v>
      </c>
      <c r="B27" s="164"/>
      <c r="C27" s="164"/>
      <c r="D27" s="164"/>
      <c r="E27" s="164"/>
      <c r="F27" s="272"/>
      <c r="G27" s="166" t="s">
        <v>12</v>
      </c>
      <c r="H27" s="167"/>
      <c r="I27" s="168"/>
      <c r="J27" s="169"/>
    </row>
    <row r="28" spans="1:13" ht="23.4" customHeight="1" thickBot="1">
      <c r="A28" s="273" t="s">
        <v>33</v>
      </c>
      <c r="B28" s="274"/>
      <c r="C28" s="274"/>
      <c r="D28" s="274"/>
      <c r="E28" s="274"/>
      <c r="F28" s="275"/>
      <c r="G28" s="112" t="s">
        <v>14</v>
      </c>
      <c r="H28" s="113"/>
      <c r="I28" s="114"/>
      <c r="J28" s="115"/>
      <c r="M28" s="7" t="s">
        <v>36</v>
      </c>
    </row>
    <row r="29" spans="1:13" ht="20.100000000000001" customHeight="1" thickBot="1">
      <c r="A29" s="276" t="s">
        <v>31</v>
      </c>
      <c r="B29" s="277"/>
      <c r="C29" s="41" t="s">
        <v>32</v>
      </c>
      <c r="D29" s="278" t="s">
        <v>34</v>
      </c>
      <c r="E29" s="279"/>
      <c r="F29" s="280"/>
      <c r="G29" s="34"/>
      <c r="H29" s="34"/>
      <c r="I29" s="34"/>
      <c r="J29" s="35"/>
    </row>
    <row r="30" spans="1:13" ht="20.100000000000001" customHeight="1">
      <c r="A30" s="116" t="s">
        <v>30</v>
      </c>
      <c r="B30" s="117"/>
      <c r="C30" s="117"/>
      <c r="D30" s="117"/>
      <c r="E30" s="117"/>
      <c r="F30" s="117"/>
      <c r="G30" s="117"/>
      <c r="H30" s="117"/>
      <c r="I30" s="117"/>
      <c r="J30" s="118"/>
    </row>
    <row r="31" spans="1:13" ht="20.100000000000001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13" ht="20.100000000000001" customHeight="1" thickBot="1">
      <c r="A32" s="119"/>
      <c r="B32" s="120"/>
      <c r="C32" s="120"/>
      <c r="D32" s="120"/>
      <c r="E32" s="120"/>
      <c r="F32" s="120"/>
      <c r="G32" s="120"/>
      <c r="H32" s="120"/>
      <c r="I32" s="120"/>
      <c r="J32" s="121"/>
    </row>
    <row r="33" spans="1:13" ht="19.8" customHeight="1">
      <c r="A33" s="132" t="s">
        <v>16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3" ht="113.4" customHeight="1">
      <c r="A34" s="134" t="s">
        <v>50</v>
      </c>
      <c r="B34" s="270"/>
      <c r="C34" s="270"/>
      <c r="D34" s="270"/>
      <c r="E34" s="270"/>
      <c r="F34" s="270"/>
      <c r="G34" s="270"/>
      <c r="H34" s="270"/>
      <c r="I34" s="270"/>
      <c r="J34" s="270"/>
      <c r="K34" s="65"/>
      <c r="L34" s="65"/>
      <c r="M34" s="65"/>
    </row>
    <row r="35" spans="1:13" ht="25.2" customHeight="1">
      <c r="A35" s="111" t="s">
        <v>35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3" ht="8.4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</sheetData>
  <mergeCells count="70">
    <mergeCell ref="B14:E14"/>
    <mergeCell ref="G14:J14"/>
    <mergeCell ref="A1:J1"/>
    <mergeCell ref="A8:A9"/>
    <mergeCell ref="B8:B9"/>
    <mergeCell ref="C8:E9"/>
    <mergeCell ref="F8:J9"/>
    <mergeCell ref="C10:J10"/>
    <mergeCell ref="B11:F11"/>
    <mergeCell ref="B12:F12"/>
    <mergeCell ref="H12:J12"/>
    <mergeCell ref="B13:E13"/>
    <mergeCell ref="G13:I13"/>
    <mergeCell ref="A16:C16"/>
    <mergeCell ref="D16:E16"/>
    <mergeCell ref="G16:H16"/>
    <mergeCell ref="I16:J16"/>
    <mergeCell ref="A17:C17"/>
    <mergeCell ref="D17:E17"/>
    <mergeCell ref="G17:H17"/>
    <mergeCell ref="I17:J17"/>
    <mergeCell ref="A18:C18"/>
    <mergeCell ref="D18:E18"/>
    <mergeCell ref="G18:H18"/>
    <mergeCell ref="I18:J18"/>
    <mergeCell ref="A19:C19"/>
    <mergeCell ref="D19:E19"/>
    <mergeCell ref="G19:H19"/>
    <mergeCell ref="I19:J19"/>
    <mergeCell ref="A20:C20"/>
    <mergeCell ref="D20:E20"/>
    <mergeCell ref="G20:H20"/>
    <mergeCell ref="I20:J20"/>
    <mergeCell ref="A21:C21"/>
    <mergeCell ref="D21:E21"/>
    <mergeCell ref="G21:H21"/>
    <mergeCell ref="I21:J21"/>
    <mergeCell ref="A22:C22"/>
    <mergeCell ref="D22:E22"/>
    <mergeCell ref="G22:H22"/>
    <mergeCell ref="I22:J22"/>
    <mergeCell ref="A25:C25"/>
    <mergeCell ref="D25:E25"/>
    <mergeCell ref="G25:H25"/>
    <mergeCell ref="I25:J25"/>
    <mergeCell ref="A23:C23"/>
    <mergeCell ref="D23:E23"/>
    <mergeCell ref="G23:H23"/>
    <mergeCell ref="I23:J23"/>
    <mergeCell ref="A24:C24"/>
    <mergeCell ref="D24:E24"/>
    <mergeCell ref="G24:H24"/>
    <mergeCell ref="I24:J24"/>
    <mergeCell ref="A30:J30"/>
    <mergeCell ref="G26:H26"/>
    <mergeCell ref="I26:J26"/>
    <mergeCell ref="A27:F27"/>
    <mergeCell ref="G27:H27"/>
    <mergeCell ref="I27:J27"/>
    <mergeCell ref="A28:F28"/>
    <mergeCell ref="G28:H28"/>
    <mergeCell ref="I28:J28"/>
    <mergeCell ref="A29:B29"/>
    <mergeCell ref="D29:F29"/>
    <mergeCell ref="A26:E26"/>
    <mergeCell ref="A31:J31"/>
    <mergeCell ref="A32:J32"/>
    <mergeCell ref="A33:J33"/>
    <mergeCell ref="A34:J34"/>
    <mergeCell ref="A35:J36"/>
  </mergeCells>
  <phoneticPr fontId="1"/>
  <printOptions horizontalCentered="1"/>
  <pageMargins left="0.78740157480314965" right="0.59055118110236227" top="0.57999999999999996" bottom="0.26" header="0.31496062992125984" footer="0.19"/>
  <pageSetup paperSize="9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リスト表!$B$3:$B$6</xm:f>
          </x14:formula1>
          <xm:sqref>E25 E17:E21 D17:D25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12"/>
  <sheetViews>
    <sheetView workbookViewId="0">
      <selection activeCell="F27" sqref="F27"/>
    </sheetView>
  </sheetViews>
  <sheetFormatPr defaultRowHeight="13.2"/>
  <sheetData>
    <row r="3" spans="2:3">
      <c r="B3" s="1" t="s">
        <v>29</v>
      </c>
      <c r="C3" s="25">
        <v>1800</v>
      </c>
    </row>
    <row r="4" spans="2:3">
      <c r="B4" s="1" t="s">
        <v>26</v>
      </c>
      <c r="C4" s="25">
        <v>1600</v>
      </c>
    </row>
    <row r="5" spans="2:3">
      <c r="B5" s="1" t="s">
        <v>27</v>
      </c>
      <c r="C5" s="25">
        <v>1450</v>
      </c>
    </row>
    <row r="6" spans="2:3">
      <c r="B6" s="1" t="s">
        <v>28</v>
      </c>
      <c r="C6" s="25">
        <v>1300</v>
      </c>
    </row>
    <row r="12" spans="2:3">
      <c r="B12" s="1" t="s">
        <v>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注文書(エクセル版用) </vt:lpstr>
      <vt:lpstr>注文書(エクセル版用)  (入力例)</vt:lpstr>
      <vt:lpstr>注文書(PDF版用) </vt:lpstr>
      <vt:lpstr>リスト表</vt:lpstr>
      <vt:lpstr>Sheet3</vt:lpstr>
      <vt:lpstr>'注文書(PDF版用) '!Print_Area</vt:lpstr>
      <vt:lpstr>'注文書(エクセル版用) '!Print_Area</vt:lpstr>
      <vt:lpstr>'注文書(エクセル版用) 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2022-07-29T04:19:16Z</cp:lastPrinted>
  <dcterms:created xsi:type="dcterms:W3CDTF">2018-03-20T07:10:21Z</dcterms:created>
  <dcterms:modified xsi:type="dcterms:W3CDTF">2022-07-29T04:21:22Z</dcterms:modified>
</cp:coreProperties>
</file>