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am\OneDrive\デスクトップ\今村\"/>
    </mc:Choice>
  </mc:AlternateContent>
  <xr:revisionPtr revIDLastSave="0" documentId="13_ncr:1_{452D2F65-BEE2-4931-A349-781AF74C0E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注文書(エクセル版用) " sheetId="5" r:id="rId1"/>
    <sheet name="注文書(PDF版用) " sheetId="9" state="hidden" r:id="rId2"/>
    <sheet name="リスト" sheetId="8" state="hidden" r:id="rId3"/>
  </sheets>
  <externalReferences>
    <externalReference r:id="rId4"/>
  </externalReferences>
  <definedNames>
    <definedName name="_xlnm.Print_Area" localSheetId="1">'注文書(PDF版用) '!$A$1:$M$37</definedName>
    <definedName name="_xlnm.Print_Area" localSheetId="0">'注文書(エクセル版用) 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9" l="1"/>
  <c r="J25" i="9"/>
  <c r="L24" i="9"/>
  <c r="J24" i="9"/>
  <c r="L23" i="9"/>
  <c r="J23" i="9"/>
  <c r="L22" i="9"/>
  <c r="J22" i="9"/>
  <c r="L21" i="9"/>
  <c r="J21" i="9"/>
  <c r="L20" i="9"/>
  <c r="J20" i="9"/>
  <c r="L19" i="9"/>
  <c r="J19" i="9"/>
  <c r="L18" i="9"/>
  <c r="J18" i="9"/>
  <c r="J25" i="5"/>
  <c r="J24" i="5"/>
  <c r="J23" i="5"/>
  <c r="L23" i="5" s="1"/>
  <c r="J22" i="5"/>
  <c r="J21" i="5"/>
  <c r="J20" i="5"/>
  <c r="J19" i="5"/>
  <c r="J18" i="5"/>
  <c r="B12" i="9"/>
  <c r="K13" i="9"/>
  <c r="L24" i="5" l="1"/>
  <c r="L22" i="5" l="1"/>
  <c r="B12" i="5"/>
  <c r="K13" i="5"/>
  <c r="I26" i="5" l="1"/>
  <c r="L21" i="5"/>
  <c r="L25" i="5" l="1"/>
  <c r="L20" i="5"/>
  <c r="L19" i="5"/>
  <c r="L18" i="5"/>
  <c r="L26" i="5" l="1"/>
  <c r="L27" i="5" s="1"/>
  <c r="L2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yamam</author>
  </authors>
  <commentList>
    <comment ref="L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数字入力
</t>
        </r>
      </text>
    </comment>
    <comment ref="M3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数字入力
</t>
        </r>
      </text>
    </comment>
    <comment ref="B11" authorId="1" shapeId="0" xr:uid="{00000000-0006-0000-0000-000003000000}">
      <text>
        <r>
          <rPr>
            <sz val="9"/>
            <color indexed="10"/>
            <rFont val="MS P ゴシック"/>
            <family val="3"/>
            <charset val="128"/>
          </rPr>
          <t>ひらがなモードで、郵便番号（-を入れて）を入力し、「スペース」キーを２回押して、変換候補に住所(町名まで)が出てくるので選ぶ
【郵便番号欄のセルにも番号が入力されます】</t>
        </r>
      </text>
    </comment>
    <comment ref="I11" authorId="0" shapeId="0" xr:uid="{00000000-0006-0000-0000-000004000000}">
      <text>
        <r>
          <rPr>
            <sz val="9"/>
            <color indexed="10"/>
            <rFont val="MS P ゴシック"/>
            <family val="3"/>
            <charset val="128"/>
          </rPr>
          <t>番地等を入力</t>
        </r>
      </text>
    </comment>
    <comment ref="B12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ふりがな自動入力</t>
        </r>
      </text>
    </comment>
    <comment ref="K13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ふりがな自動入力
</t>
        </r>
      </text>
    </comment>
    <comment ref="G1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プルダウンリストより選択</t>
        </r>
      </text>
    </comment>
    <comment ref="B29" authorId="0" shapeId="0" xr:uid="{00000000-0006-0000-0000-000008000000}">
      <text>
        <r>
          <rPr>
            <sz val="9"/>
            <color indexed="10"/>
            <rFont val="MS P ゴシック"/>
            <family val="3"/>
            <charset val="128"/>
          </rPr>
          <t>プルダウンリストより●印を入力</t>
        </r>
      </text>
    </comment>
  </commentList>
</comments>
</file>

<file path=xl/sharedStrings.xml><?xml version="1.0" encoding="utf-8"?>
<sst xmlns="http://schemas.openxmlformats.org/spreadsheetml/2006/main" count="130" uniqueCount="69">
  <si>
    <t>ご住所</t>
    <rPh sb="1" eb="3">
      <t>ジュウショ</t>
    </rPh>
    <phoneticPr fontId="1"/>
  </si>
  <si>
    <t>ご氏名</t>
    <rPh sb="1" eb="3">
      <t>シメイ</t>
    </rPh>
    <phoneticPr fontId="1"/>
  </si>
  <si>
    <t>様</t>
    <rPh sb="0" eb="1">
      <t>サマ</t>
    </rPh>
    <phoneticPr fontId="1"/>
  </si>
  <si>
    <t>ＴＥＬ</t>
    <phoneticPr fontId="1"/>
  </si>
  <si>
    <t>ＦＡＸ</t>
    <phoneticPr fontId="1"/>
  </si>
  <si>
    <t>注文日</t>
    <rPh sb="0" eb="3">
      <t>チュウモンビ</t>
    </rPh>
    <phoneticPr fontId="1"/>
  </si>
  <si>
    <t>－－－</t>
    <phoneticPr fontId="1"/>
  </si>
  <si>
    <t>合計金額</t>
    <rPh sb="0" eb="1">
      <t>ア</t>
    </rPh>
    <rPh sb="1" eb="2">
      <t>ケイ</t>
    </rPh>
    <rPh sb="2" eb="3">
      <t>キン</t>
    </rPh>
    <rPh sb="3" eb="4">
      <t>ガク</t>
    </rPh>
    <phoneticPr fontId="1"/>
  </si>
  <si>
    <r>
      <t xml:space="preserve">単　価 </t>
    </r>
    <r>
      <rPr>
        <sz val="10"/>
        <color theme="1"/>
        <rFont val="ＭＳ Ｐゴシック"/>
        <family val="3"/>
        <charset val="128"/>
        <scheme val="minor"/>
      </rPr>
      <t>（円）</t>
    </r>
    <rPh sb="0" eb="1">
      <t>タン</t>
    </rPh>
    <rPh sb="2" eb="3">
      <t>アタイ</t>
    </rPh>
    <rPh sb="5" eb="6">
      <t>エン</t>
    </rPh>
    <phoneticPr fontId="1"/>
  </si>
  <si>
    <r>
      <t xml:space="preserve">等級 </t>
    </r>
    <r>
      <rPr>
        <sz val="10"/>
        <color theme="1"/>
        <rFont val="ＭＳ Ｐゴシック"/>
        <family val="3"/>
        <charset val="128"/>
        <scheme val="minor"/>
      </rPr>
      <t>(苗)</t>
    </r>
    <rPh sb="0" eb="1">
      <t>ナド</t>
    </rPh>
    <rPh sb="1" eb="2">
      <t>キュウ</t>
    </rPh>
    <rPh sb="4" eb="5">
      <t>ナエ</t>
    </rPh>
    <phoneticPr fontId="1"/>
  </si>
  <si>
    <r>
      <t xml:space="preserve">数量 </t>
    </r>
    <r>
      <rPr>
        <sz val="10"/>
        <rFont val="ＭＳ Ｐゴシック"/>
        <family val="3"/>
        <charset val="128"/>
        <scheme val="minor"/>
      </rPr>
      <t>（本）</t>
    </r>
    <rPh sb="0" eb="1">
      <t>スウ</t>
    </rPh>
    <rPh sb="1" eb="2">
      <t>リョウ</t>
    </rPh>
    <rPh sb="4" eb="5">
      <t>ホン</t>
    </rPh>
    <phoneticPr fontId="1"/>
  </si>
  <si>
    <r>
      <t>金額〈税別〉</t>
    </r>
    <r>
      <rPr>
        <sz val="10"/>
        <color theme="1"/>
        <rFont val="ＭＳ Ｐゴシック"/>
        <family val="3"/>
        <charset val="128"/>
        <scheme val="minor"/>
      </rPr>
      <t xml:space="preserve"> (円)</t>
    </r>
    <rPh sb="0" eb="2">
      <t>キンガク</t>
    </rPh>
    <rPh sb="3" eb="5">
      <t>ゼイベツ</t>
    </rPh>
    <rPh sb="8" eb="9">
      <t>エン</t>
    </rPh>
    <phoneticPr fontId="1"/>
  </si>
  <si>
    <t>（ふりがな）</t>
    <phoneticPr fontId="1"/>
  </si>
  <si>
    <t>（ふりがな）</t>
    <phoneticPr fontId="1"/>
  </si>
  <si>
    <t>〒</t>
    <phoneticPr fontId="1"/>
  </si>
  <si>
    <t>系統名 ／ 台木品種</t>
    <rPh sb="0" eb="1">
      <t>ケイ</t>
    </rPh>
    <rPh sb="1" eb="2">
      <t>オサム</t>
    </rPh>
    <rPh sb="2" eb="3">
      <t>メイ</t>
    </rPh>
    <phoneticPr fontId="1"/>
  </si>
  <si>
    <t>備考（通信欄）</t>
    <rPh sb="0" eb="2">
      <t>ビコウ</t>
    </rPh>
    <rPh sb="3" eb="6">
      <t>ツウシンラン</t>
    </rPh>
    <phoneticPr fontId="1"/>
  </si>
  <si>
    <t>新植</t>
    <rPh sb="0" eb="2">
      <t>シンショク</t>
    </rPh>
    <phoneticPr fontId="1"/>
  </si>
  <si>
    <t>甲州を改植</t>
    <rPh sb="0" eb="2">
      <t>コウシュウ</t>
    </rPh>
    <rPh sb="3" eb="5">
      <t>カイショク</t>
    </rPh>
    <phoneticPr fontId="1"/>
  </si>
  <si>
    <t>生食用ブドウを改植</t>
    <rPh sb="0" eb="2">
      <t>セイショク</t>
    </rPh>
    <rPh sb="2" eb="3">
      <t>ヨウ</t>
    </rPh>
    <rPh sb="7" eb="9">
      <t>カイショク</t>
    </rPh>
    <phoneticPr fontId="1"/>
  </si>
  <si>
    <t>※　甲州の推奨系統（KW01、KW02、KW05、KW06）は、「山梨ワイン産地確立推進計画」推進連絡会議で選抜しましたので、山梨県内のみでの栽培とし、県外へは持ち出し禁止とします。</t>
    <rPh sb="2" eb="4">
      <t>コウシュウ</t>
    </rPh>
    <rPh sb="5" eb="7">
      <t>スイショウ</t>
    </rPh>
    <rPh sb="7" eb="9">
      <t>ケイトウ</t>
    </rPh>
    <rPh sb="33" eb="35">
      <t>ヤマナシ</t>
    </rPh>
    <rPh sb="38" eb="40">
      <t>サンチ</t>
    </rPh>
    <rPh sb="40" eb="42">
      <t>カクリツ</t>
    </rPh>
    <rPh sb="42" eb="44">
      <t>スイシン</t>
    </rPh>
    <rPh sb="44" eb="46">
      <t>ケイカク</t>
    </rPh>
    <rPh sb="47" eb="49">
      <t>スイシン</t>
    </rPh>
    <rPh sb="49" eb="51">
      <t>レンラク</t>
    </rPh>
    <rPh sb="51" eb="53">
      <t>カイギ</t>
    </rPh>
    <rPh sb="54" eb="55">
      <t>セン</t>
    </rPh>
    <rPh sb="55" eb="56">
      <t>ヌキ</t>
    </rPh>
    <rPh sb="63" eb="65">
      <t>ヤマナシ</t>
    </rPh>
    <rPh sb="65" eb="67">
      <t>ケンナイ</t>
    </rPh>
    <rPh sb="71" eb="73">
      <t>サイバイ</t>
    </rPh>
    <rPh sb="76" eb="78">
      <t>ケンガイ</t>
    </rPh>
    <rPh sb="80" eb="81">
      <t>モ</t>
    </rPh>
    <rPh sb="82" eb="83">
      <t>ダ</t>
    </rPh>
    <rPh sb="84" eb="86">
      <t>キンシ</t>
    </rPh>
    <phoneticPr fontId="1"/>
  </si>
  <si>
    <t>☆お客様へ
ご注文の目的；該当項目の前のセルをクリックして●を選択して下さい</t>
    <rPh sb="2" eb="4">
      <t>キャクサマ</t>
    </rPh>
    <rPh sb="7" eb="9">
      <t>チュウモン</t>
    </rPh>
    <rPh sb="10" eb="12">
      <t>モクテキ</t>
    </rPh>
    <rPh sb="13" eb="15">
      <t>ガイトウ</t>
    </rPh>
    <rPh sb="15" eb="17">
      <t>コウモク</t>
    </rPh>
    <rPh sb="18" eb="19">
      <t>マエ</t>
    </rPh>
    <rPh sb="31" eb="33">
      <t>センタク</t>
    </rPh>
    <rPh sb="35" eb="36">
      <t>クダ</t>
    </rPh>
    <phoneticPr fontId="1"/>
  </si>
  <si>
    <t xml:space="preserve"> ＫＷ０５／台木101-14</t>
    <rPh sb="6" eb="7">
      <t>ダイ</t>
    </rPh>
    <rPh sb="7" eb="8">
      <t>キ</t>
    </rPh>
    <phoneticPr fontId="1"/>
  </si>
  <si>
    <t xml:space="preserve"> ＫＷ０５／台木グロワール</t>
    <rPh sb="6" eb="7">
      <t>ダイ</t>
    </rPh>
    <rPh sb="7" eb="8">
      <t>キ</t>
    </rPh>
    <phoneticPr fontId="1"/>
  </si>
  <si>
    <t xml:space="preserve"> 消費税（10％）</t>
    <rPh sb="1" eb="4">
      <t>ショウヒゼイ</t>
    </rPh>
    <phoneticPr fontId="1"/>
  </si>
  <si>
    <t xml:space="preserve"> ＫＷ０６／台木5BB</t>
    <rPh sb="6" eb="7">
      <t>ダイ</t>
    </rPh>
    <rPh sb="7" eb="8">
      <t>キ</t>
    </rPh>
    <phoneticPr fontId="1"/>
  </si>
  <si>
    <t>①</t>
    <phoneticPr fontId="1"/>
  </si>
  <si>
    <t>注文日に、数値を入力⇒左は月、右は、日にち</t>
    <rPh sb="0" eb="3">
      <t>チュウモンビ</t>
    </rPh>
    <rPh sb="5" eb="7">
      <t>スウチ</t>
    </rPh>
    <rPh sb="8" eb="10">
      <t>ニュウリョク</t>
    </rPh>
    <rPh sb="11" eb="12">
      <t>ヒダリ</t>
    </rPh>
    <rPh sb="13" eb="14">
      <t>ツキ</t>
    </rPh>
    <rPh sb="15" eb="16">
      <t>ミギ</t>
    </rPh>
    <rPh sb="18" eb="19">
      <t>ヒ</t>
    </rPh>
    <phoneticPr fontId="1"/>
  </si>
  <si>
    <t>②</t>
    <phoneticPr fontId="1"/>
  </si>
  <si>
    <t>〈その入力した郵便番号が、上の郵便番号欄に自動で入力されます〉</t>
  </si>
  <si>
    <t>③</t>
    <phoneticPr fontId="1"/>
  </si>
  <si>
    <t>入力手順</t>
    <rPh sb="0" eb="2">
      <t>ニュウリョク</t>
    </rPh>
    <rPh sb="2" eb="4">
      <t>テジュン</t>
    </rPh>
    <phoneticPr fontId="1"/>
  </si>
  <si>
    <t>④</t>
    <phoneticPr fontId="1" type="Hiragana"/>
  </si>
  <si>
    <t>TEL番号とFAX番号を入力</t>
    <rPh sb="3" eb="5">
      <t>ばんごう</t>
    </rPh>
    <rPh sb="9" eb="11">
      <t>ばんごう</t>
    </rPh>
    <rPh sb="12" eb="14">
      <t>にゅうりょく</t>
    </rPh>
    <phoneticPr fontId="1" type="Hiragana"/>
  </si>
  <si>
    <t>⑤</t>
    <phoneticPr fontId="1" type="Hiragana"/>
  </si>
  <si>
    <t>⑥</t>
    <phoneticPr fontId="1" type="Hiragana"/>
  </si>
  <si>
    <t>⑦</t>
    <phoneticPr fontId="1" type="Hiragana"/>
  </si>
  <si>
    <t>ご注文の目的を、該当項目の前のセルをクリックして、●印を選択する</t>
    <rPh sb="1" eb="3">
      <t>ちゅうもん</t>
    </rPh>
    <rPh sb="4" eb="6">
      <t>もくてき</t>
    </rPh>
    <rPh sb="8" eb="12">
      <t>がいとうこうもく</t>
    </rPh>
    <rPh sb="13" eb="14">
      <t>まえ</t>
    </rPh>
    <rPh sb="26" eb="27">
      <t>しるし</t>
    </rPh>
    <rPh sb="28" eb="30">
      <t>せんたく</t>
    </rPh>
    <phoneticPr fontId="1" type="Hiragana"/>
  </si>
  <si>
    <t>⑧</t>
    <phoneticPr fontId="1" type="Hiragana"/>
  </si>
  <si>
    <t>通信欄にご希望等あれば入力</t>
    <rPh sb="0" eb="3">
      <t>つうしんらん</t>
    </rPh>
    <rPh sb="5" eb="7">
      <t>きぼう</t>
    </rPh>
    <rPh sb="7" eb="8">
      <t>など</t>
    </rPh>
    <rPh sb="11" eb="13">
      <t>にゅうりょく</t>
    </rPh>
    <phoneticPr fontId="1" type="Hiragana"/>
  </si>
  <si>
    <t>氏名又は会社名、ご担当者氏名を入力 〈ふりがなは自動で入力されます〉</t>
    <rPh sb="0" eb="2">
      <t>シメイ</t>
    </rPh>
    <rPh sb="2" eb="3">
      <t>マタ</t>
    </rPh>
    <rPh sb="4" eb="6">
      <t>カイシャ</t>
    </rPh>
    <rPh sb="6" eb="7">
      <t>メイ</t>
    </rPh>
    <rPh sb="9" eb="12">
      <t>タントウシャ</t>
    </rPh>
    <rPh sb="12" eb="14">
      <t>シメイ</t>
    </rPh>
    <rPh sb="15" eb="17">
      <t>ニュウリョク</t>
    </rPh>
    <rPh sb="24" eb="26">
      <t>ジドウ</t>
    </rPh>
    <rPh sb="27" eb="29">
      <t>ニュウリョク</t>
    </rPh>
    <phoneticPr fontId="1"/>
  </si>
  <si>
    <t xml:space="preserve"> ＫＷ０６／台木グロワール</t>
    <rPh sb="6" eb="7">
      <t>ダイ</t>
    </rPh>
    <rPh sb="7" eb="8">
      <t>キ</t>
    </rPh>
    <phoneticPr fontId="1"/>
  </si>
  <si>
    <r>
      <t>住所のセルに、</t>
    </r>
    <r>
      <rPr>
        <b/>
        <sz val="11"/>
        <color rgb="FFFF0000"/>
        <rFont val="ＭＳ Ｐゴシック"/>
        <family val="3"/>
        <charset val="128"/>
        <scheme val="minor"/>
      </rPr>
      <t>ひらがなモード</t>
    </r>
    <r>
      <rPr>
        <sz val="11"/>
        <color theme="1"/>
        <rFont val="ＭＳ Ｐゴシック"/>
        <family val="2"/>
        <charset val="128"/>
        <scheme val="minor"/>
      </rPr>
      <t>で、郵便番号をハイフン入りで入力し、「スペース」キーを２回押し、住所の変換候補を選択</t>
    </r>
    <rPh sb="0" eb="2">
      <t>ジュウショ</t>
    </rPh>
    <rPh sb="16" eb="18">
      <t>ユウビン</t>
    </rPh>
    <rPh sb="18" eb="20">
      <t>バンゴウ</t>
    </rPh>
    <rPh sb="25" eb="26">
      <t>イ</t>
    </rPh>
    <rPh sb="28" eb="30">
      <t>ニュウリョク</t>
    </rPh>
    <rPh sb="42" eb="43">
      <t>カイ</t>
    </rPh>
    <rPh sb="43" eb="44">
      <t>オ</t>
    </rPh>
    <rPh sb="46" eb="48">
      <t>ジュウショ</t>
    </rPh>
    <rPh sb="49" eb="51">
      <t>ヘンカン</t>
    </rPh>
    <rPh sb="51" eb="53">
      <t>コウホ</t>
    </rPh>
    <rPh sb="54" eb="56">
      <t>センタク</t>
    </rPh>
    <phoneticPr fontId="1"/>
  </si>
  <si>
    <t>注文本数を入力〈金額が自動で計算されます〉</t>
    <rPh sb="0" eb="2">
      <t>ちゅうもん</t>
    </rPh>
    <rPh sb="2" eb="4">
      <t>ほんすう</t>
    </rPh>
    <rPh sb="5" eb="7">
      <t>にゅうりょく</t>
    </rPh>
    <phoneticPr fontId="1" type="Hiragana"/>
  </si>
  <si>
    <t xml:space="preserve">    小　　　計</t>
    <rPh sb="4" eb="5">
      <t>ショウ</t>
    </rPh>
    <rPh sb="8" eb="9">
      <t>ケイ</t>
    </rPh>
    <phoneticPr fontId="1"/>
  </si>
  <si>
    <t>甲 州 苗 木 注 文 書</t>
    <rPh sb="0" eb="1">
      <t>コウ</t>
    </rPh>
    <rPh sb="2" eb="3">
      <t>シュウ</t>
    </rPh>
    <rPh sb="4" eb="5">
      <t>ナエ</t>
    </rPh>
    <rPh sb="6" eb="7">
      <t>キ</t>
    </rPh>
    <rPh sb="8" eb="9">
      <t>チュウ</t>
    </rPh>
    <rPh sb="10" eb="11">
      <t>ブン</t>
    </rPh>
    <rPh sb="12" eb="13">
      <t>ショ</t>
    </rPh>
    <phoneticPr fontId="1"/>
  </si>
  <si>
    <r>
      <t>注文する、系統名/台木の、</t>
    </r>
    <r>
      <rPr>
        <b/>
        <sz val="11"/>
        <color theme="1"/>
        <rFont val="ＭＳ Ｐゴシック"/>
        <family val="3"/>
        <charset val="128"/>
        <scheme val="minor"/>
      </rPr>
      <t>等級欄をプルダウンリストより、選択</t>
    </r>
    <r>
      <rPr>
        <sz val="11"/>
        <color theme="1"/>
        <rFont val="ＭＳ Ｐゴシック"/>
        <family val="2"/>
        <charset val="128"/>
        <scheme val="minor"/>
      </rPr>
      <t>する(単価自動入力)</t>
    </r>
    <rPh sb="0" eb="2">
      <t>ちゅうもん</t>
    </rPh>
    <rPh sb="5" eb="8">
      <t>けいとうめい</t>
    </rPh>
    <rPh sb="9" eb="11">
      <t>だいき</t>
    </rPh>
    <rPh sb="13" eb="15">
      <t>とうきゅう</t>
    </rPh>
    <rPh sb="15" eb="16">
      <t>らん</t>
    </rPh>
    <rPh sb="28" eb="30">
      <t>せんたく</t>
    </rPh>
    <rPh sb="33" eb="35">
      <t>たんか</t>
    </rPh>
    <rPh sb="35" eb="37">
      <t>じどう</t>
    </rPh>
    <rPh sb="37" eb="38">
      <t>にゅう</t>
    </rPh>
    <rPh sb="38" eb="39">
      <t>ちから</t>
    </rPh>
    <phoneticPr fontId="1" type="Hiragana"/>
  </si>
  <si>
    <t>（社名）</t>
    <rPh sb="1" eb="2">
      <t>シャ</t>
    </rPh>
    <rPh sb="2" eb="3">
      <t>メイ</t>
    </rPh>
    <phoneticPr fontId="1"/>
  </si>
  <si>
    <t>会社のご担当者</t>
    <rPh sb="0" eb="2">
      <t>カイシャ</t>
    </rPh>
    <rPh sb="4" eb="7">
      <t>タントウシャ</t>
    </rPh>
    <phoneticPr fontId="1"/>
  </si>
  <si>
    <t>注文票のご送付から１週間経っても受付確認の返信がない場合には、TEL:055-232-2760　までお問い合わせください。</t>
    <rPh sb="0" eb="3">
      <t>チュウモンヒョウ</t>
    </rPh>
    <rPh sb="5" eb="7">
      <t>ソウフ</t>
    </rPh>
    <rPh sb="10" eb="12">
      <t>シュウカン</t>
    </rPh>
    <rPh sb="12" eb="13">
      <t>タ</t>
    </rPh>
    <rPh sb="16" eb="18">
      <t>ウケツケ</t>
    </rPh>
    <rPh sb="18" eb="20">
      <t>カクニン</t>
    </rPh>
    <rPh sb="21" eb="23">
      <t>ヘンシン</t>
    </rPh>
    <rPh sb="26" eb="28">
      <t>バアイ</t>
    </rPh>
    <rPh sb="51" eb="52">
      <t>ト</t>
    </rPh>
    <rPh sb="53" eb="54">
      <t>ア</t>
    </rPh>
    <phoneticPr fontId="1"/>
  </si>
  <si>
    <r>
      <t>注）　</t>
    </r>
    <r>
      <rPr>
        <b/>
        <sz val="11"/>
        <color rgb="FFFF0000"/>
        <rFont val="ＭＳ Ｐゴシック"/>
        <family val="3"/>
        <charset val="128"/>
        <scheme val="minor"/>
      </rPr>
      <t>系統及び等級別の苗の販売本数は、申し込みが販売予定本数を超えた場合は、注文締め切り
　 後に調整させていただきます。</t>
    </r>
    <r>
      <rPr>
        <b/>
        <sz val="11"/>
        <color theme="1"/>
        <rFont val="ＭＳ Ｐゴシック"/>
        <family val="3"/>
        <charset val="128"/>
        <scheme val="minor"/>
      </rPr>
      <t>　
　　　ご注文に応じられる系統及び本数につきましては、後日(</t>
    </r>
    <r>
      <rPr>
        <b/>
        <sz val="11"/>
        <rFont val="ＭＳ Ｐゴシック"/>
        <family val="3"/>
        <charset val="128"/>
        <scheme val="minor"/>
      </rPr>
      <t>11/下旬頃</t>
    </r>
    <r>
      <rPr>
        <b/>
        <sz val="11"/>
        <color theme="1"/>
        <rFont val="ＭＳ Ｐゴシック"/>
        <family val="3"/>
        <charset val="128"/>
        <scheme val="minor"/>
      </rPr>
      <t>)郵送する</t>
    </r>
    <r>
      <rPr>
        <b/>
        <u/>
        <sz val="11"/>
        <color theme="1"/>
        <rFont val="ＭＳ Ｐゴシック"/>
        <family val="3"/>
        <charset val="128"/>
        <scheme val="minor"/>
      </rPr>
      <t>注文確定、</t>
    </r>
    <r>
      <rPr>
        <b/>
        <sz val="11"/>
        <color theme="1"/>
        <rFont val="ＭＳ Ｐゴシック"/>
        <family val="3"/>
        <charset val="128"/>
        <scheme val="minor"/>
      </rPr>
      <t xml:space="preserve"> 
　 </t>
    </r>
    <r>
      <rPr>
        <b/>
        <u/>
        <sz val="11"/>
        <color theme="1"/>
        <rFont val="ＭＳ Ｐゴシック"/>
        <family val="3"/>
        <charset val="128"/>
        <scheme val="minor"/>
      </rPr>
      <t>振込依頼書</t>
    </r>
    <r>
      <rPr>
        <b/>
        <sz val="11"/>
        <color theme="1"/>
        <rFont val="ＭＳ Ｐゴシック"/>
        <family val="3"/>
        <charset val="128"/>
        <scheme val="minor"/>
      </rPr>
      <t>を御確認ください。
　　　また、苗木は指定口座への代金振込を確認したうえで、現地（甲斐市：総合農業技術センター）
 　での引渡しとなります。引渡し日につきましては、１２月中旬頃を予定していますが、詳細は、
   後日郵送する</t>
    </r>
    <r>
      <rPr>
        <b/>
        <u/>
        <sz val="11"/>
        <color theme="1"/>
        <rFont val="ＭＳ Ｐゴシック"/>
        <family val="3"/>
        <charset val="128"/>
        <scheme val="minor"/>
      </rPr>
      <t>注文確定、振込依頼書</t>
    </r>
    <r>
      <rPr>
        <b/>
        <sz val="11"/>
        <color theme="1"/>
        <rFont val="ＭＳ Ｐゴシック"/>
        <family val="3"/>
        <charset val="128"/>
        <scheme val="minor"/>
      </rPr>
      <t>で希望日をご指定ください。
　　　なお、</t>
    </r>
    <r>
      <rPr>
        <b/>
        <u/>
        <sz val="11"/>
        <color theme="1"/>
        <rFont val="ＭＳ Ｐゴシック"/>
        <family val="3"/>
        <charset val="128"/>
        <scheme val="minor"/>
      </rPr>
      <t>振込手数料は送金者のご負担</t>
    </r>
    <r>
      <rPr>
        <b/>
        <sz val="11"/>
        <color theme="1"/>
        <rFont val="ＭＳ Ｐゴシック"/>
        <family val="3"/>
        <charset val="128"/>
        <scheme val="minor"/>
      </rPr>
      <t>とさせていただきます。　</t>
    </r>
    <rPh sb="5" eb="6">
      <t>オヨ</t>
    </rPh>
    <rPh sb="7" eb="9">
      <t>トウキュウ</t>
    </rPh>
    <rPh sb="9" eb="10">
      <t>ベツ</t>
    </rPh>
    <rPh sb="11" eb="12">
      <t>ナエ</t>
    </rPh>
    <rPh sb="13" eb="15">
      <t>ハンバイ</t>
    </rPh>
    <rPh sb="15" eb="17">
      <t>ホンスウ</t>
    </rPh>
    <rPh sb="19" eb="20">
      <t>モウ</t>
    </rPh>
    <rPh sb="21" eb="22">
      <t>コ</t>
    </rPh>
    <rPh sb="24" eb="26">
      <t>ハンバイ</t>
    </rPh>
    <rPh sb="26" eb="28">
      <t>ヨテイ</t>
    </rPh>
    <rPh sb="28" eb="30">
      <t>ホンスウ</t>
    </rPh>
    <rPh sb="31" eb="32">
      <t>コ</t>
    </rPh>
    <rPh sb="34" eb="36">
      <t>バアイ</t>
    </rPh>
    <rPh sb="38" eb="40">
      <t>チュウモン</t>
    </rPh>
    <rPh sb="40" eb="41">
      <t>シ</t>
    </rPh>
    <rPh sb="42" eb="43">
      <t>キ</t>
    </rPh>
    <rPh sb="47" eb="48">
      <t>ゴ</t>
    </rPh>
    <rPh sb="49" eb="51">
      <t>チョウセイ</t>
    </rPh>
    <rPh sb="67" eb="69">
      <t>チュウモン</t>
    </rPh>
    <rPh sb="70" eb="71">
      <t>オウ</t>
    </rPh>
    <rPh sb="75" eb="77">
      <t>ケイトウ</t>
    </rPh>
    <rPh sb="77" eb="78">
      <t>オヨ</t>
    </rPh>
    <rPh sb="79" eb="81">
      <t>ホンスウ</t>
    </rPh>
    <rPh sb="89" eb="91">
      <t>ゴジツ</t>
    </rPh>
    <rPh sb="95" eb="97">
      <t>ゲジュン</t>
    </rPh>
    <rPh sb="97" eb="98">
      <t>コロ</t>
    </rPh>
    <rPh sb="99" eb="101">
      <t>ユウソウ</t>
    </rPh>
    <rPh sb="103" eb="105">
      <t>チュウモン</t>
    </rPh>
    <rPh sb="105" eb="107">
      <t>カクテイ</t>
    </rPh>
    <rPh sb="112" eb="114">
      <t>フリコミ</t>
    </rPh>
    <rPh sb="133" eb="135">
      <t>ナエギ</t>
    </rPh>
    <rPh sb="136" eb="138">
      <t>シテイ</t>
    </rPh>
    <rPh sb="138" eb="140">
      <t>コウザ</t>
    </rPh>
    <rPh sb="142" eb="144">
      <t>ダイキン</t>
    </rPh>
    <rPh sb="144" eb="146">
      <t>フリコミ</t>
    </rPh>
    <rPh sb="147" eb="149">
      <t>カクニン</t>
    </rPh>
    <rPh sb="155" eb="157">
      <t>ゲンチ</t>
    </rPh>
    <rPh sb="158" eb="161">
      <t>カイシ</t>
    </rPh>
    <rPh sb="162" eb="164">
      <t>ソウゴウ</t>
    </rPh>
    <rPh sb="164" eb="166">
      <t>ノウギョウ</t>
    </rPh>
    <rPh sb="166" eb="168">
      <t>ギジュツ</t>
    </rPh>
    <rPh sb="178" eb="180">
      <t>ヒキワタ</t>
    </rPh>
    <rPh sb="187" eb="189">
      <t>ヒキワタ</t>
    </rPh>
    <rPh sb="190" eb="191">
      <t>ビ</t>
    </rPh>
    <rPh sb="203" eb="205">
      <t>ヨテイ</t>
    </rPh>
    <rPh sb="212" eb="214">
      <t>ショウサイ</t>
    </rPh>
    <rPh sb="226" eb="228">
      <t>チュウモン</t>
    </rPh>
    <rPh sb="242" eb="244">
      <t>シテイ</t>
    </rPh>
    <phoneticPr fontId="1"/>
  </si>
  <si>
    <t>山梨県農業振興公社　行</t>
    <rPh sb="0" eb="3">
      <t>ヤマナシケン</t>
    </rPh>
    <rPh sb="3" eb="9">
      <t>ノウギョウシンコウコウシャ</t>
    </rPh>
    <rPh sb="10" eb="11">
      <t>イキ</t>
    </rPh>
    <phoneticPr fontId="1"/>
  </si>
  <si>
    <t>受付締切：R７.１０.３１</t>
    <rPh sb="0" eb="2">
      <t>ウケツケ</t>
    </rPh>
    <rPh sb="2" eb="4">
      <t>シメキリ</t>
    </rPh>
    <phoneticPr fontId="1"/>
  </si>
  <si>
    <t>＜等級/単価(税別)＞　特上苗：2,000円、上苗：1,600円、中苗：1,200円</t>
    <rPh sb="4" eb="6">
      <t>タンカ</t>
    </rPh>
    <rPh sb="8" eb="9">
      <t>ベツ</t>
    </rPh>
    <rPh sb="21" eb="22">
      <t>エン</t>
    </rPh>
    <rPh sb="31" eb="32">
      <t>エン</t>
    </rPh>
    <rPh sb="41" eb="42">
      <t>エン</t>
    </rPh>
    <phoneticPr fontId="1"/>
  </si>
  <si>
    <t>上</t>
    <rPh sb="0" eb="1">
      <t>ジョウ</t>
    </rPh>
    <phoneticPr fontId="1"/>
  </si>
  <si>
    <t>中</t>
    <rPh sb="0" eb="1">
      <t>ナカ</t>
    </rPh>
    <phoneticPr fontId="1"/>
  </si>
  <si>
    <t>●</t>
    <phoneticPr fontId="1"/>
  </si>
  <si>
    <t xml:space="preserve"> ＫＷ０６／台木101-14（緑枝接ぎ）</t>
    <rPh sb="6" eb="7">
      <t>ダイ</t>
    </rPh>
    <rPh sb="7" eb="8">
      <t>キ</t>
    </rPh>
    <rPh sb="15" eb="16">
      <t>リョク</t>
    </rPh>
    <rPh sb="16" eb="17">
      <t>シ</t>
    </rPh>
    <rPh sb="17" eb="18">
      <t>ツ</t>
    </rPh>
    <phoneticPr fontId="1"/>
  </si>
  <si>
    <t>特上</t>
    <rPh sb="0" eb="2">
      <t>トクジョウ</t>
    </rPh>
    <phoneticPr fontId="1"/>
  </si>
  <si>
    <t xml:space="preserve"> ＫＷ０１／台木101-14</t>
    <rPh sb="6" eb="7">
      <t>ダイ</t>
    </rPh>
    <rPh sb="7" eb="8">
      <t>キ</t>
    </rPh>
    <phoneticPr fontId="1"/>
  </si>
  <si>
    <t xml:space="preserve"> ＫＷ０２／台木101-14</t>
    <rPh sb="6" eb="7">
      <t>ダイ</t>
    </rPh>
    <rPh sb="7" eb="8">
      <t>キ</t>
    </rPh>
    <phoneticPr fontId="1"/>
  </si>
  <si>
    <t xml:space="preserve"> ＫＷ０６／台木101-14</t>
    <rPh sb="6" eb="7">
      <t>ダイ</t>
    </rPh>
    <rPh sb="7" eb="8">
      <t>キ</t>
    </rPh>
    <phoneticPr fontId="1"/>
  </si>
  <si>
    <t>FAX：０５５-２２３-２１１７</t>
    <phoneticPr fontId="1"/>
  </si>
  <si>
    <t>（TEL:055-232-2760）</t>
    <phoneticPr fontId="1"/>
  </si>
  <si>
    <t xml:space="preserve"> 月</t>
    <rPh sb="1" eb="2">
      <t>ツキ</t>
    </rPh>
    <phoneticPr fontId="1"/>
  </si>
  <si>
    <t>　日</t>
    <rPh sb="1" eb="2">
      <t>ニチ</t>
    </rPh>
    <phoneticPr fontId="1"/>
  </si>
  <si>
    <t>☆お客様へ
ご注文の目的；いずれかに〇印を付けて下さい</t>
    <rPh sb="2" eb="4">
      <t>キャクサマ</t>
    </rPh>
    <rPh sb="7" eb="9">
      <t>チュウモン</t>
    </rPh>
    <rPh sb="10" eb="12">
      <t>モクテキ</t>
    </rPh>
    <rPh sb="19" eb="20">
      <t>シルシ</t>
    </rPh>
    <rPh sb="21" eb="22">
      <t>ツ</t>
    </rPh>
    <rPh sb="24" eb="25">
      <t>クダ</t>
    </rPh>
    <phoneticPr fontId="1"/>
  </si>
  <si>
    <t>新　植</t>
    <rPh sb="0" eb="1">
      <t>シン</t>
    </rPh>
    <rPh sb="2" eb="3">
      <t>ショク</t>
    </rPh>
    <phoneticPr fontId="1"/>
  </si>
  <si>
    <r>
      <t>注）　系統及び等級別の苗の販売本数は、申し込みが販売予定本数を超えた場合は、注文締め切り
　 後に調整させていただきます。　
　　　ご注文に応じられる系統及び本数につきましては、後日(11/下旬頃)郵送する</t>
    </r>
    <r>
      <rPr>
        <b/>
        <u/>
        <sz val="11"/>
        <rFont val="ＭＳ Ｐゴシック"/>
        <family val="3"/>
        <charset val="128"/>
        <scheme val="minor"/>
      </rPr>
      <t>注文確定、</t>
    </r>
    <r>
      <rPr>
        <b/>
        <sz val="11"/>
        <rFont val="ＭＳ Ｐゴシック"/>
        <family val="3"/>
        <charset val="128"/>
        <scheme val="minor"/>
      </rPr>
      <t xml:space="preserve"> 
　 </t>
    </r>
    <r>
      <rPr>
        <b/>
        <u/>
        <sz val="11"/>
        <rFont val="ＭＳ Ｐゴシック"/>
        <family val="3"/>
        <charset val="128"/>
        <scheme val="minor"/>
      </rPr>
      <t>振込依頼書</t>
    </r>
    <r>
      <rPr>
        <b/>
        <sz val="11"/>
        <rFont val="ＭＳ Ｐゴシック"/>
        <family val="3"/>
        <charset val="128"/>
        <scheme val="minor"/>
      </rPr>
      <t>を御確認ください。
　　　また、苗木は指定口座への代金振込を確認したうえで、現地（甲斐市：総合農業技術センター）
 　での引渡しとなります。引渡し日につきましては、１２月中旬頃を予定していますが、詳細は、
   後日郵送する</t>
    </r>
    <r>
      <rPr>
        <b/>
        <u/>
        <sz val="11"/>
        <rFont val="ＭＳ Ｐゴシック"/>
        <family val="3"/>
        <charset val="128"/>
        <scheme val="minor"/>
      </rPr>
      <t>注文確定、振込依頼書</t>
    </r>
    <r>
      <rPr>
        <b/>
        <sz val="11"/>
        <rFont val="ＭＳ Ｐゴシック"/>
        <family val="3"/>
        <charset val="128"/>
        <scheme val="minor"/>
      </rPr>
      <t>で希望日をご指定ください。
　　　なお、</t>
    </r>
    <r>
      <rPr>
        <b/>
        <u/>
        <sz val="11"/>
        <rFont val="ＭＳ Ｐゴシック"/>
        <family val="3"/>
        <charset val="128"/>
        <scheme val="minor"/>
      </rPr>
      <t>振込手数料は送金者のご負担</t>
    </r>
    <r>
      <rPr>
        <b/>
        <sz val="11"/>
        <rFont val="ＭＳ Ｐゴシック"/>
        <family val="3"/>
        <charset val="128"/>
        <scheme val="minor"/>
      </rPr>
      <t>とさせていただきます。　</t>
    </r>
    <rPh sb="5" eb="6">
      <t>オヨ</t>
    </rPh>
    <rPh sb="7" eb="9">
      <t>トウキュウ</t>
    </rPh>
    <rPh sb="9" eb="10">
      <t>ベツ</t>
    </rPh>
    <rPh sb="11" eb="12">
      <t>ナエ</t>
    </rPh>
    <rPh sb="13" eb="15">
      <t>ハンバイ</t>
    </rPh>
    <rPh sb="15" eb="17">
      <t>ホンスウ</t>
    </rPh>
    <rPh sb="19" eb="20">
      <t>モウ</t>
    </rPh>
    <rPh sb="21" eb="22">
      <t>コ</t>
    </rPh>
    <rPh sb="24" eb="26">
      <t>ハンバイ</t>
    </rPh>
    <rPh sb="26" eb="28">
      <t>ヨテイ</t>
    </rPh>
    <rPh sb="28" eb="30">
      <t>ホンスウ</t>
    </rPh>
    <rPh sb="31" eb="32">
      <t>コ</t>
    </rPh>
    <rPh sb="34" eb="36">
      <t>バアイ</t>
    </rPh>
    <rPh sb="38" eb="40">
      <t>チュウモン</t>
    </rPh>
    <rPh sb="40" eb="41">
      <t>シ</t>
    </rPh>
    <rPh sb="42" eb="43">
      <t>キ</t>
    </rPh>
    <rPh sb="47" eb="48">
      <t>ゴ</t>
    </rPh>
    <rPh sb="49" eb="51">
      <t>チョウセイ</t>
    </rPh>
    <rPh sb="67" eb="69">
      <t>チュウモン</t>
    </rPh>
    <rPh sb="70" eb="71">
      <t>オウ</t>
    </rPh>
    <rPh sb="75" eb="77">
      <t>ケイトウ</t>
    </rPh>
    <rPh sb="77" eb="78">
      <t>オヨ</t>
    </rPh>
    <rPh sb="79" eb="81">
      <t>ホンスウ</t>
    </rPh>
    <rPh sb="89" eb="91">
      <t>ゴジツ</t>
    </rPh>
    <rPh sb="95" eb="97">
      <t>ゲジュン</t>
    </rPh>
    <rPh sb="97" eb="98">
      <t>コロ</t>
    </rPh>
    <rPh sb="99" eb="101">
      <t>ユウソウ</t>
    </rPh>
    <rPh sb="103" eb="105">
      <t>チュウモン</t>
    </rPh>
    <rPh sb="105" eb="107">
      <t>カクテイ</t>
    </rPh>
    <rPh sb="112" eb="114">
      <t>フリコミ</t>
    </rPh>
    <rPh sb="133" eb="135">
      <t>ナエギ</t>
    </rPh>
    <rPh sb="136" eb="138">
      <t>シテイ</t>
    </rPh>
    <rPh sb="138" eb="140">
      <t>コウザ</t>
    </rPh>
    <rPh sb="142" eb="144">
      <t>ダイキン</t>
    </rPh>
    <rPh sb="144" eb="146">
      <t>フリコミ</t>
    </rPh>
    <rPh sb="147" eb="149">
      <t>カクニン</t>
    </rPh>
    <rPh sb="155" eb="157">
      <t>ゲンチ</t>
    </rPh>
    <rPh sb="158" eb="161">
      <t>カイシ</t>
    </rPh>
    <rPh sb="162" eb="164">
      <t>ソウゴウ</t>
    </rPh>
    <rPh sb="164" eb="166">
      <t>ノウギョウ</t>
    </rPh>
    <rPh sb="166" eb="168">
      <t>ギジュツ</t>
    </rPh>
    <rPh sb="178" eb="180">
      <t>ヒキワタ</t>
    </rPh>
    <rPh sb="187" eb="189">
      <t>ヒキワタ</t>
    </rPh>
    <rPh sb="190" eb="191">
      <t>ビ</t>
    </rPh>
    <rPh sb="203" eb="205">
      <t>ヨテイ</t>
    </rPh>
    <rPh sb="212" eb="214">
      <t>ショウサイ</t>
    </rPh>
    <rPh sb="226" eb="228">
      <t>チュウモン</t>
    </rPh>
    <rPh sb="242" eb="244">
      <t>シテイ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</si>
</sst>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[&lt;=999]000;[&lt;=9999]000\-00;000\-0000"/>
    <numFmt numFmtId="179" formatCode="0&quot;月&quot;"/>
    <numFmt numFmtId="180" formatCode="0&quot;日&quot;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2060"/>
      <name val="ＭＳ Ｐゴシック"/>
      <family val="2"/>
      <charset val="128"/>
      <scheme val="minor"/>
    </font>
    <font>
      <sz val="9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sz val="9"/>
      <color indexed="10"/>
      <name val="MS P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20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u/>
      <sz val="18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2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4" xfId="0" applyFont="1" applyBorder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6" fillId="0" borderId="1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5" borderId="62" xfId="0" applyFill="1" applyBorder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6" borderId="63" xfId="0" applyFill="1" applyBorder="1" applyAlignment="1">
      <alignment horizontal="center" vertical="center"/>
    </xf>
    <xf numFmtId="0" fontId="21" fillId="5" borderId="64" xfId="0" applyFont="1" applyFill="1" applyBorder="1" applyAlignment="1">
      <alignment horizontal="center" vertical="center"/>
    </xf>
    <xf numFmtId="0" fontId="18" fillId="6" borderId="63" xfId="0" applyFont="1" applyFill="1" applyBorder="1" applyAlignment="1">
      <alignment horizontal="center" vertical="center"/>
    </xf>
    <xf numFmtId="0" fontId="18" fillId="5" borderId="65" xfId="0" applyFont="1" applyFill="1" applyBorder="1" applyAlignment="1">
      <alignment horizontal="center" vertical="center"/>
    </xf>
    <xf numFmtId="178" fontId="0" fillId="0" borderId="5" xfId="0" applyNumberFormat="1" applyBorder="1" applyAlignment="1">
      <alignment horizontal="left" vertical="center"/>
    </xf>
    <xf numFmtId="176" fontId="8" fillId="3" borderId="47" xfId="0" applyNumberFormat="1" applyFont="1" applyFill="1" applyBorder="1">
      <alignment vertical="center"/>
    </xf>
    <xf numFmtId="176" fontId="8" fillId="2" borderId="55" xfId="0" applyNumberFormat="1" applyFont="1" applyFill="1" applyBorder="1">
      <alignment vertical="center"/>
    </xf>
    <xf numFmtId="176" fontId="8" fillId="0" borderId="67" xfId="0" applyNumberFormat="1" applyFont="1" applyBorder="1">
      <alignment vertical="center"/>
    </xf>
    <xf numFmtId="176" fontId="0" fillId="4" borderId="31" xfId="0" applyNumberFormat="1" applyFill="1" applyBorder="1">
      <alignment vertical="center"/>
    </xf>
    <xf numFmtId="179" fontId="7" fillId="0" borderId="28" xfId="0" applyNumberFormat="1" applyFont="1" applyBorder="1" applyAlignment="1">
      <alignment horizontal="right" vertical="center"/>
    </xf>
    <xf numFmtId="180" fontId="7" fillId="0" borderId="29" xfId="0" applyNumberFormat="1" applyFont="1" applyBorder="1" applyAlignment="1">
      <alignment horizontal="right" vertical="center"/>
    </xf>
    <xf numFmtId="0" fontId="0" fillId="4" borderId="7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9" fillId="4" borderId="77" xfId="0" applyFont="1" applyFill="1" applyBorder="1" applyAlignment="1">
      <alignment horizontal="center" vertical="center"/>
    </xf>
    <xf numFmtId="0" fontId="0" fillId="4" borderId="79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4" borderId="0" xfId="0" applyFill="1">
      <alignment vertical="center"/>
    </xf>
    <xf numFmtId="0" fontId="0" fillId="4" borderId="8" xfId="0" applyFill="1" applyBorder="1">
      <alignment vertical="center"/>
    </xf>
    <xf numFmtId="0" fontId="0" fillId="4" borderId="80" xfId="0" applyFill="1" applyBorder="1">
      <alignment vertical="center"/>
    </xf>
    <xf numFmtId="0" fontId="0" fillId="4" borderId="51" xfId="0" applyFill="1" applyBorder="1">
      <alignment vertical="center"/>
    </xf>
    <xf numFmtId="0" fontId="0" fillId="4" borderId="52" xfId="0" applyFill="1" applyBorder="1">
      <alignment vertical="center"/>
    </xf>
    <xf numFmtId="0" fontId="9" fillId="4" borderId="78" xfId="0" applyFont="1" applyFill="1" applyBorder="1">
      <alignment vertical="center"/>
    </xf>
    <xf numFmtId="0" fontId="0" fillId="4" borderId="74" xfId="0" applyFill="1" applyBorder="1">
      <alignment vertical="center"/>
    </xf>
    <xf numFmtId="0" fontId="0" fillId="4" borderId="75" xfId="0" applyFill="1" applyBorder="1">
      <alignment vertical="center"/>
    </xf>
    <xf numFmtId="0" fontId="9" fillId="4" borderId="67" xfId="0" applyFont="1" applyFill="1" applyBorder="1" applyAlignment="1">
      <alignment horizontal="center" vertical="center" shrinkToFit="1"/>
    </xf>
    <xf numFmtId="0" fontId="9" fillId="4" borderId="83" xfId="0" applyFont="1" applyFill="1" applyBorder="1" applyAlignment="1">
      <alignment horizontal="center" vertical="center"/>
    </xf>
    <xf numFmtId="176" fontId="8" fillId="4" borderId="42" xfId="0" applyNumberFormat="1" applyFont="1" applyFill="1" applyBorder="1">
      <alignment vertical="center"/>
    </xf>
    <xf numFmtId="0" fontId="9" fillId="4" borderId="81" xfId="0" applyFont="1" applyFill="1" applyBorder="1" applyAlignment="1">
      <alignment horizontal="center" vertical="center"/>
    </xf>
    <xf numFmtId="176" fontId="8" fillId="8" borderId="59" xfId="0" applyNumberFormat="1" applyFont="1" applyFill="1" applyBorder="1">
      <alignment vertical="center"/>
    </xf>
    <xf numFmtId="176" fontId="8" fillId="8" borderId="47" xfId="0" applyNumberFormat="1" applyFont="1" applyFill="1" applyBorder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87" xfId="0" applyBorder="1">
      <alignment vertical="center"/>
    </xf>
    <xf numFmtId="0" fontId="0" fillId="0" borderId="88" xfId="0" applyBorder="1" applyAlignment="1">
      <alignment horizontal="center" vertical="center" shrinkToFit="1"/>
    </xf>
    <xf numFmtId="0" fontId="31" fillId="0" borderId="0" xfId="0" applyFont="1">
      <alignment vertical="center"/>
    </xf>
    <xf numFmtId="176" fontId="8" fillId="4" borderId="2" xfId="0" applyNumberFormat="1" applyFont="1" applyFill="1" applyBorder="1">
      <alignment vertical="center"/>
    </xf>
    <xf numFmtId="0" fontId="32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176" fontId="8" fillId="4" borderId="95" xfId="0" applyNumberFormat="1" applyFont="1" applyFill="1" applyBorder="1">
      <alignment vertical="center"/>
    </xf>
    <xf numFmtId="176" fontId="8" fillId="0" borderId="47" xfId="0" applyNumberFormat="1" applyFont="1" applyBorder="1">
      <alignment vertical="center"/>
    </xf>
    <xf numFmtId="176" fontId="8" fillId="0" borderId="55" xfId="0" applyNumberFormat="1" applyFont="1" applyBorder="1">
      <alignment vertical="center"/>
    </xf>
    <xf numFmtId="176" fontId="8" fillId="0" borderId="59" xfId="0" applyNumberFormat="1" applyFont="1" applyBorder="1">
      <alignment vertical="center"/>
    </xf>
    <xf numFmtId="176" fontId="8" fillId="0" borderId="95" xfId="0" applyNumberFormat="1" applyFont="1" applyBorder="1">
      <alignment vertical="center"/>
    </xf>
    <xf numFmtId="176" fontId="8" fillId="0" borderId="2" xfId="0" applyNumberFormat="1" applyFont="1" applyBorder="1">
      <alignment vertical="center"/>
    </xf>
    <xf numFmtId="176" fontId="8" fillId="0" borderId="42" xfId="0" applyNumberFormat="1" applyFont="1" applyBorder="1">
      <alignment vertical="center"/>
    </xf>
    <xf numFmtId="176" fontId="0" fillId="0" borderId="31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18" fillId="5" borderId="66" xfId="0" applyFont="1" applyFill="1" applyBorder="1" applyAlignment="1">
      <alignment horizontal="center" vertical="center"/>
    </xf>
    <xf numFmtId="0" fontId="18" fillId="5" borderId="28" xfId="0" applyFont="1" applyFill="1" applyBorder="1" applyAlignment="1">
      <alignment horizontal="center" vertical="center"/>
    </xf>
    <xf numFmtId="0" fontId="18" fillId="5" borderId="29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vertical="top" wrapText="1"/>
    </xf>
    <xf numFmtId="0" fontId="25" fillId="5" borderId="5" xfId="0" applyFont="1" applyFill="1" applyBorder="1" applyAlignment="1">
      <alignment vertical="top" wrapText="1"/>
    </xf>
    <xf numFmtId="0" fontId="26" fillId="5" borderId="5" xfId="0" applyFont="1" applyFill="1" applyBorder="1" applyAlignment="1">
      <alignment vertical="top"/>
    </xf>
    <xf numFmtId="0" fontId="26" fillId="5" borderId="6" xfId="0" applyFont="1" applyFill="1" applyBorder="1" applyAlignment="1">
      <alignment vertical="top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22" fillId="4" borderId="97" xfId="0" applyFont="1" applyFill="1" applyBorder="1" applyAlignment="1">
      <alignment vertical="center" shrinkToFit="1"/>
    </xf>
    <xf numFmtId="0" fontId="22" fillId="4" borderId="3" xfId="0" applyFont="1" applyFill="1" applyBorder="1" applyAlignment="1">
      <alignment vertical="center" shrinkToFit="1"/>
    </xf>
    <xf numFmtId="0" fontId="23" fillId="4" borderId="3" xfId="0" applyFont="1" applyFill="1" applyBorder="1" applyAlignment="1">
      <alignment vertical="center" shrinkToFit="1"/>
    </xf>
    <xf numFmtId="0" fontId="23" fillId="0" borderId="98" xfId="0" applyFont="1" applyBorder="1" applyAlignment="1">
      <alignment vertical="center" shrinkToFit="1"/>
    </xf>
    <xf numFmtId="0" fontId="4" fillId="4" borderId="13" xfId="0" applyFont="1" applyFill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176" fontId="8" fillId="4" borderId="13" xfId="0" applyNumberFormat="1" applyFont="1" applyFill="1" applyBorder="1">
      <alignment vertical="center"/>
    </xf>
    <xf numFmtId="0" fontId="0" fillId="0" borderId="98" xfId="0" applyBorder="1">
      <alignment vertical="center"/>
    </xf>
    <xf numFmtId="0" fontId="0" fillId="0" borderId="99" xfId="0" applyBorder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68" xfId="0" applyFont="1" applyBorder="1" applyAlignment="1">
      <alignment horizontal="left" vertical="center"/>
    </xf>
    <xf numFmtId="0" fontId="22" fillId="4" borderId="73" xfId="0" applyFont="1" applyFill="1" applyBorder="1" applyAlignment="1">
      <alignment vertical="center" shrinkToFit="1"/>
    </xf>
    <xf numFmtId="0" fontId="22" fillId="4" borderId="74" xfId="0" applyFont="1" applyFill="1" applyBorder="1" applyAlignment="1">
      <alignment vertical="center" shrinkToFit="1"/>
    </xf>
    <xf numFmtId="0" fontId="23" fillId="4" borderId="74" xfId="0" applyFont="1" applyFill="1" applyBorder="1" applyAlignment="1">
      <alignment vertical="center" shrinkToFit="1"/>
    </xf>
    <xf numFmtId="0" fontId="23" fillId="0" borderId="68" xfId="0" applyFont="1" applyBorder="1" applyAlignment="1">
      <alignment vertical="center" shrinkToFit="1"/>
    </xf>
    <xf numFmtId="0" fontId="4" fillId="4" borderId="84" xfId="0" applyFont="1" applyFill="1" applyBorder="1" applyAlignment="1">
      <alignment horizontal="center" vertical="center"/>
    </xf>
    <xf numFmtId="0" fontId="8" fillId="4" borderId="68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vertical="center" shrinkToFit="1"/>
    </xf>
    <xf numFmtId="0" fontId="22" fillId="4" borderId="1" xfId="0" applyFont="1" applyFill="1" applyBorder="1" applyAlignment="1">
      <alignment vertical="center" shrinkToFit="1"/>
    </xf>
    <xf numFmtId="0" fontId="23" fillId="4" borderId="1" xfId="0" applyFont="1" applyFill="1" applyBorder="1" applyAlignment="1">
      <alignment vertical="center" shrinkToFit="1"/>
    </xf>
    <xf numFmtId="0" fontId="23" fillId="0" borderId="41" xfId="0" applyFont="1" applyBorder="1" applyAlignment="1">
      <alignment vertical="center" shrinkToFit="1"/>
    </xf>
    <xf numFmtId="0" fontId="4" fillId="4" borderId="15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4" fillId="4" borderId="94" xfId="0" applyFont="1" applyFill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176" fontId="8" fillId="4" borderId="94" xfId="0" applyNumberFormat="1" applyFont="1" applyFill="1" applyBorder="1">
      <alignment vertical="center"/>
    </xf>
    <xf numFmtId="0" fontId="0" fillId="0" borderId="93" xfId="0" applyBorder="1">
      <alignment vertical="center"/>
    </xf>
    <xf numFmtId="0" fontId="0" fillId="0" borderId="96" xfId="0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3" borderId="43" xfId="0" applyFont="1" applyFill="1" applyBorder="1">
      <alignment vertical="center"/>
    </xf>
    <xf numFmtId="0" fontId="14" fillId="3" borderId="44" xfId="0" applyFont="1" applyFill="1" applyBorder="1">
      <alignment vertical="center"/>
    </xf>
    <xf numFmtId="0" fontId="0" fillId="3" borderId="45" xfId="0" applyFill="1" applyBorder="1">
      <alignment vertical="center"/>
    </xf>
    <xf numFmtId="0" fontId="4" fillId="3" borderId="46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14" fillId="2" borderId="9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0" fillId="0" borderId="41" xfId="0" applyBorder="1">
      <alignment vertical="center"/>
    </xf>
    <xf numFmtId="176" fontId="8" fillId="8" borderId="46" xfId="0" applyNumberFormat="1" applyFont="1" applyFill="1" applyBorder="1">
      <alignment vertical="center"/>
    </xf>
    <xf numFmtId="0" fontId="0" fillId="8" borderId="61" xfId="0" applyFill="1" applyBorder="1">
      <alignment vertical="center"/>
    </xf>
    <xf numFmtId="0" fontId="4" fillId="8" borderId="46" xfId="0" applyFont="1" applyFill="1" applyBorder="1" applyAlignment="1">
      <alignment horizontal="center" vertical="center"/>
    </xf>
    <xf numFmtId="0" fontId="0" fillId="8" borderId="45" xfId="0" applyFill="1" applyBorder="1" applyAlignment="1">
      <alignment horizontal="center" vertical="center"/>
    </xf>
    <xf numFmtId="0" fontId="22" fillId="4" borderId="91" xfId="0" applyFont="1" applyFill="1" applyBorder="1" applyAlignment="1">
      <alignment vertical="center" shrinkToFit="1"/>
    </xf>
    <xf numFmtId="0" fontId="22" fillId="4" borderId="92" xfId="0" applyFont="1" applyFill="1" applyBorder="1" applyAlignment="1">
      <alignment vertical="center" shrinkToFit="1"/>
    </xf>
    <xf numFmtId="0" fontId="23" fillId="4" borderId="92" xfId="0" applyFont="1" applyFill="1" applyBorder="1" applyAlignment="1">
      <alignment vertical="center" shrinkToFit="1"/>
    </xf>
    <xf numFmtId="0" fontId="23" fillId="0" borderId="93" xfId="0" applyFont="1" applyBorder="1" applyAlignment="1">
      <alignment vertical="center" shrinkToFit="1"/>
    </xf>
    <xf numFmtId="176" fontId="8" fillId="8" borderId="15" xfId="0" applyNumberFormat="1" applyFont="1" applyFill="1" applyBorder="1">
      <alignment vertical="center"/>
    </xf>
    <xf numFmtId="176" fontId="8" fillId="8" borderId="1" xfId="0" applyNumberFormat="1" applyFont="1" applyFill="1" applyBorder="1">
      <alignment vertical="center"/>
    </xf>
    <xf numFmtId="176" fontId="8" fillId="8" borderId="42" xfId="0" applyNumberFormat="1" applyFont="1" applyFill="1" applyBorder="1">
      <alignment vertical="center"/>
    </xf>
    <xf numFmtId="176" fontId="8" fillId="8" borderId="49" xfId="0" applyNumberFormat="1" applyFont="1" applyFill="1" applyBorder="1">
      <alignment vertical="center"/>
    </xf>
    <xf numFmtId="0" fontId="4" fillId="8" borderId="60" xfId="0" applyFont="1" applyFill="1" applyBorder="1" applyAlignment="1">
      <alignment horizontal="center" vertical="center"/>
    </xf>
    <xf numFmtId="0" fontId="8" fillId="8" borderId="58" xfId="0" applyFont="1" applyFill="1" applyBorder="1" applyAlignment="1">
      <alignment horizontal="center" vertical="center"/>
    </xf>
    <xf numFmtId="0" fontId="22" fillId="8" borderId="56" xfId="0" applyFont="1" applyFill="1" applyBorder="1">
      <alignment vertical="center"/>
    </xf>
    <xf numFmtId="0" fontId="22" fillId="8" borderId="57" xfId="0" applyFont="1" applyFill="1" applyBorder="1">
      <alignment vertical="center"/>
    </xf>
    <xf numFmtId="0" fontId="23" fillId="8" borderId="57" xfId="0" applyFont="1" applyFill="1" applyBorder="1">
      <alignment vertical="center"/>
    </xf>
    <xf numFmtId="0" fontId="23" fillId="8" borderId="58" xfId="0" applyFont="1" applyFill="1" applyBorder="1">
      <alignment vertical="center"/>
    </xf>
    <xf numFmtId="0" fontId="22" fillId="8" borderId="43" xfId="0" applyFont="1" applyFill="1" applyBorder="1">
      <alignment vertical="center"/>
    </xf>
    <xf numFmtId="0" fontId="22" fillId="8" borderId="44" xfId="0" applyFont="1" applyFill="1" applyBorder="1">
      <alignment vertical="center"/>
    </xf>
    <xf numFmtId="0" fontId="23" fillId="8" borderId="44" xfId="0" applyFont="1" applyFill="1" applyBorder="1">
      <alignment vertical="center"/>
    </xf>
    <xf numFmtId="0" fontId="23" fillId="8" borderId="45" xfId="0" applyFont="1" applyFill="1" applyBorder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90" xfId="0" applyFont="1" applyBorder="1" applyAlignment="1">
      <alignment vertical="center" shrinkToFit="1"/>
    </xf>
    <xf numFmtId="0" fontId="18" fillId="0" borderId="89" xfId="0" applyFont="1" applyBorder="1" applyAlignment="1">
      <alignment vertical="center" shrinkToFit="1"/>
    </xf>
    <xf numFmtId="0" fontId="14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3" fillId="7" borderId="1" xfId="0" applyFont="1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13" fillId="6" borderId="1" xfId="0" applyFont="1" applyFill="1" applyBorder="1" applyAlignment="1">
      <alignment horizontal="left" vertical="center" shrinkToFit="1"/>
    </xf>
    <xf numFmtId="0" fontId="14" fillId="6" borderId="1" xfId="0" applyFont="1" applyFill="1" applyBorder="1" applyAlignment="1">
      <alignment horizontal="left" vertical="center" shrinkToFit="1"/>
    </xf>
    <xf numFmtId="0" fontId="14" fillId="6" borderId="10" xfId="0" applyFont="1" applyFill="1" applyBorder="1" applyAlignment="1">
      <alignment horizontal="left" vertical="center" shrinkToFit="1"/>
    </xf>
    <xf numFmtId="0" fontId="33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176" fontId="8" fillId="4" borderId="3" xfId="0" applyNumberFormat="1" applyFont="1" applyFill="1" applyBorder="1">
      <alignment vertical="center"/>
    </xf>
    <xf numFmtId="176" fontId="8" fillId="4" borderId="84" xfId="0" applyNumberFormat="1" applyFont="1" applyFill="1" applyBorder="1">
      <alignment vertical="center"/>
    </xf>
    <xf numFmtId="176" fontId="8" fillId="4" borderId="74" xfId="0" applyNumberFormat="1" applyFont="1" applyFill="1" applyBorder="1">
      <alignment vertical="center"/>
    </xf>
    <xf numFmtId="0" fontId="0" fillId="0" borderId="35" xfId="0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4" fillId="0" borderId="34" xfId="0" applyNumberFormat="1" applyFont="1" applyBorder="1">
      <alignment vertical="center"/>
    </xf>
    <xf numFmtId="176" fontId="4" fillId="0" borderId="29" xfId="0" applyNumberFormat="1" applyFont="1" applyBorder="1">
      <alignment vertical="center"/>
    </xf>
    <xf numFmtId="0" fontId="0" fillId="0" borderId="17" xfId="0" quotePrefix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29" xfId="0" applyFont="1" applyBorder="1">
      <alignment vertical="center"/>
    </xf>
    <xf numFmtId="176" fontId="8" fillId="4" borderId="2" xfId="0" applyNumberFormat="1" applyFont="1" applyFill="1" applyBorder="1">
      <alignment vertical="center"/>
    </xf>
    <xf numFmtId="176" fontId="8" fillId="4" borderId="26" xfId="0" applyNumberFormat="1" applyFont="1" applyFill="1" applyBorder="1">
      <alignment vertical="center"/>
    </xf>
    <xf numFmtId="176" fontId="8" fillId="4" borderId="31" xfId="0" applyNumberFormat="1" applyFont="1" applyFill="1" applyBorder="1">
      <alignment vertical="center"/>
    </xf>
    <xf numFmtId="176" fontId="8" fillId="4" borderId="85" xfId="0" applyNumberFormat="1" applyFont="1" applyFill="1" applyBorder="1">
      <alignment vertical="center"/>
    </xf>
    <xf numFmtId="0" fontId="4" fillId="0" borderId="16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4" fillId="0" borderId="53" xfId="0" applyFont="1" applyBorder="1" applyAlignment="1">
      <alignment horizontal="center" vertical="center"/>
    </xf>
    <xf numFmtId="0" fontId="8" fillId="0" borderId="27" xfId="0" applyFont="1" applyBorder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177" fontId="4" fillId="0" borderId="28" xfId="0" applyNumberFormat="1" applyFont="1" applyBorder="1">
      <alignment vertical="center"/>
    </xf>
    <xf numFmtId="177" fontId="4" fillId="0" borderId="29" xfId="0" applyNumberFormat="1" applyFont="1" applyBorder="1">
      <alignment vertical="center"/>
    </xf>
    <xf numFmtId="0" fontId="9" fillId="0" borderId="54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33" xfId="0" applyFont="1" applyBorder="1">
      <alignment vertical="center"/>
    </xf>
    <xf numFmtId="0" fontId="0" fillId="4" borderId="0" xfId="0" applyFill="1">
      <alignment vertical="center"/>
    </xf>
    <xf numFmtId="0" fontId="0" fillId="4" borderId="8" xfId="0" applyFill="1" applyBorder="1">
      <alignment vertical="center"/>
    </xf>
    <xf numFmtId="0" fontId="9" fillId="4" borderId="81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79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4" borderId="80" xfId="0" applyFill="1" applyBorder="1">
      <alignment vertical="center"/>
    </xf>
    <xf numFmtId="0" fontId="0" fillId="4" borderId="51" xfId="0" applyFill="1" applyBorder="1">
      <alignment vertical="center"/>
    </xf>
    <xf numFmtId="0" fontId="0" fillId="4" borderId="52" xfId="0" applyFill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8" borderId="45" xfId="0" applyFill="1" applyBorder="1">
      <alignment vertical="center"/>
    </xf>
    <xf numFmtId="176" fontId="8" fillId="3" borderId="46" xfId="0" applyNumberFormat="1" applyFont="1" applyFill="1" applyBorder="1">
      <alignment vertical="center"/>
    </xf>
    <xf numFmtId="176" fontId="8" fillId="3" borderId="44" xfId="0" applyNumberFormat="1" applyFont="1" applyFill="1" applyBorder="1">
      <alignment vertical="center"/>
    </xf>
    <xf numFmtId="176" fontId="8" fillId="3" borderId="47" xfId="0" applyNumberFormat="1" applyFont="1" applyFill="1" applyBorder="1">
      <alignment vertical="center"/>
    </xf>
    <xf numFmtId="176" fontId="8" fillId="3" borderId="48" xfId="0" applyNumberFormat="1" applyFont="1" applyFill="1" applyBorder="1">
      <alignment vertical="center"/>
    </xf>
    <xf numFmtId="0" fontId="4" fillId="2" borderId="71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176" fontId="8" fillId="2" borderId="71" xfId="0" applyNumberFormat="1" applyFont="1" applyFill="1" applyBorder="1">
      <alignment vertical="center"/>
    </xf>
    <xf numFmtId="176" fontId="8" fillId="2" borderId="69" xfId="0" applyNumberFormat="1" applyFont="1" applyFill="1" applyBorder="1">
      <alignment vertical="center"/>
    </xf>
    <xf numFmtId="176" fontId="8" fillId="2" borderId="55" xfId="0" applyNumberFormat="1" applyFont="1" applyFill="1" applyBorder="1">
      <alignment vertical="center"/>
    </xf>
    <xf numFmtId="176" fontId="8" fillId="2" borderId="72" xfId="0" applyNumberFormat="1" applyFont="1" applyFill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22" fillId="0" borderId="73" xfId="0" applyFont="1" applyBorder="1" applyAlignment="1">
      <alignment vertical="center" shrinkToFit="1"/>
    </xf>
    <xf numFmtId="0" fontId="22" fillId="0" borderId="74" xfId="0" applyFont="1" applyBorder="1" applyAlignment="1">
      <alignment vertical="center" shrinkToFit="1"/>
    </xf>
    <xf numFmtId="0" fontId="23" fillId="0" borderId="74" xfId="0" applyFont="1" applyBorder="1" applyAlignment="1">
      <alignment vertical="center" shrinkToFit="1"/>
    </xf>
    <xf numFmtId="0" fontId="4" fillId="0" borderId="84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176" fontId="8" fillId="0" borderId="84" xfId="0" applyNumberFormat="1" applyFont="1" applyBorder="1">
      <alignment vertical="center"/>
    </xf>
    <xf numFmtId="176" fontId="8" fillId="0" borderId="74" xfId="0" applyNumberFormat="1" applyFont="1" applyBorder="1">
      <alignment vertical="center"/>
    </xf>
    <xf numFmtId="176" fontId="8" fillId="0" borderId="31" xfId="0" applyNumberFormat="1" applyFont="1" applyBorder="1">
      <alignment vertical="center"/>
    </xf>
    <xf numFmtId="176" fontId="8" fillId="0" borderId="85" xfId="0" applyNumberFormat="1" applyFont="1" applyBorder="1">
      <alignment vertical="center"/>
    </xf>
    <xf numFmtId="0" fontId="22" fillId="0" borderId="97" xfId="0" applyFont="1" applyBorder="1" applyAlignment="1">
      <alignment vertical="center" shrinkToFit="1"/>
    </xf>
    <xf numFmtId="0" fontId="22" fillId="0" borderId="3" xfId="0" applyFont="1" applyBorder="1" applyAlignment="1">
      <alignment vertical="center" shrinkToFit="1"/>
    </xf>
    <xf numFmtId="0" fontId="23" fillId="0" borderId="3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176" fontId="8" fillId="0" borderId="13" xfId="0" applyNumberFormat="1" applyFont="1" applyBorder="1">
      <alignment vertical="center"/>
    </xf>
    <xf numFmtId="0" fontId="22" fillId="0" borderId="9" xfId="0" applyFont="1" applyBorder="1" applyAlignment="1">
      <alignment vertical="center" shrinkToFit="1"/>
    </xf>
    <xf numFmtId="0" fontId="22" fillId="0" borderId="1" xfId="0" applyFont="1" applyBorder="1" applyAlignment="1">
      <alignment vertical="center" shrinkToFit="1"/>
    </xf>
    <xf numFmtId="0" fontId="23" fillId="0" borderId="1" xfId="0" applyFont="1" applyBorder="1" applyAlignment="1">
      <alignment vertical="center" shrinkToFit="1"/>
    </xf>
    <xf numFmtId="0" fontId="4" fillId="0" borderId="1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76" fontId="8" fillId="0" borderId="3" xfId="0" applyNumberFormat="1" applyFont="1" applyBorder="1">
      <alignment vertical="center"/>
    </xf>
    <xf numFmtId="176" fontId="8" fillId="0" borderId="2" xfId="0" applyNumberFormat="1" applyFont="1" applyBorder="1">
      <alignment vertical="center"/>
    </xf>
    <xf numFmtId="176" fontId="8" fillId="0" borderId="26" xfId="0" applyNumberFormat="1" applyFont="1" applyBorder="1">
      <alignment vertical="center"/>
    </xf>
    <xf numFmtId="0" fontId="22" fillId="0" borderId="43" xfId="0" applyFont="1" applyBorder="1">
      <alignment vertical="center"/>
    </xf>
    <xf numFmtId="0" fontId="22" fillId="0" borderId="44" xfId="0" applyFont="1" applyBorder="1">
      <alignment vertical="center"/>
    </xf>
    <xf numFmtId="0" fontId="23" fillId="0" borderId="44" xfId="0" applyFont="1" applyBorder="1">
      <alignment vertical="center"/>
    </xf>
    <xf numFmtId="0" fontId="23" fillId="0" borderId="45" xfId="0" applyFont="1" applyBorder="1">
      <alignment vertical="center"/>
    </xf>
    <xf numFmtId="0" fontId="4" fillId="0" borderId="46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6" fontId="8" fillId="0" borderId="46" xfId="0" applyNumberFormat="1" applyFont="1" applyBorder="1">
      <alignment vertical="center"/>
    </xf>
    <xf numFmtId="0" fontId="0" fillId="0" borderId="45" xfId="0" applyBorder="1">
      <alignment vertical="center"/>
    </xf>
    <xf numFmtId="0" fontId="0" fillId="0" borderId="61" xfId="0" applyBorder="1">
      <alignment vertical="center"/>
    </xf>
    <xf numFmtId="0" fontId="22" fillId="0" borderId="91" xfId="0" applyFont="1" applyBorder="1" applyAlignment="1">
      <alignment vertical="center" shrinkToFit="1"/>
    </xf>
    <xf numFmtId="0" fontId="22" fillId="0" borderId="92" xfId="0" applyFont="1" applyBorder="1" applyAlignment="1">
      <alignment vertical="center" shrinkToFit="1"/>
    </xf>
    <xf numFmtId="0" fontId="23" fillId="0" borderId="92" xfId="0" applyFont="1" applyBorder="1" applyAlignment="1">
      <alignment vertical="center" shrinkToFit="1"/>
    </xf>
    <xf numFmtId="0" fontId="4" fillId="0" borderId="94" xfId="0" applyFont="1" applyBorder="1" applyAlignment="1">
      <alignment horizontal="center" vertical="center"/>
    </xf>
    <xf numFmtId="176" fontId="8" fillId="0" borderId="94" xfId="0" applyNumberFormat="1" applyFont="1" applyBorder="1">
      <alignment vertical="center"/>
    </xf>
    <xf numFmtId="0" fontId="14" fillId="0" borderId="9" xfId="0" applyFont="1" applyBorder="1">
      <alignment vertical="center"/>
    </xf>
    <xf numFmtId="0" fontId="14" fillId="0" borderId="1" xfId="0" applyFont="1" applyBorder="1">
      <alignment vertical="center"/>
    </xf>
    <xf numFmtId="0" fontId="4" fillId="0" borderId="71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176" fontId="8" fillId="0" borderId="71" xfId="0" applyNumberFormat="1" applyFont="1" applyBorder="1">
      <alignment vertical="center"/>
    </xf>
    <xf numFmtId="176" fontId="8" fillId="0" borderId="69" xfId="0" applyNumberFormat="1" applyFont="1" applyBorder="1">
      <alignment vertical="center"/>
    </xf>
    <xf numFmtId="176" fontId="8" fillId="0" borderId="55" xfId="0" applyNumberFormat="1" applyFont="1" applyBorder="1">
      <alignment vertical="center"/>
    </xf>
    <xf numFmtId="176" fontId="8" fillId="0" borderId="72" xfId="0" applyNumberFormat="1" applyFont="1" applyBorder="1">
      <alignment vertical="center"/>
    </xf>
    <xf numFmtId="0" fontId="22" fillId="0" borderId="56" xfId="0" applyFont="1" applyBorder="1">
      <alignment vertical="center"/>
    </xf>
    <xf numFmtId="0" fontId="22" fillId="0" borderId="57" xfId="0" applyFont="1" applyBorder="1">
      <alignment vertical="center"/>
    </xf>
    <xf numFmtId="0" fontId="23" fillId="0" borderId="57" xfId="0" applyFont="1" applyBorder="1">
      <alignment vertical="center"/>
    </xf>
    <xf numFmtId="0" fontId="23" fillId="0" borderId="58" xfId="0" applyFont="1" applyBorder="1">
      <alignment vertical="center"/>
    </xf>
    <xf numFmtId="0" fontId="4" fillId="0" borderId="6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176" fontId="8" fillId="0" borderId="15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176" fontId="8" fillId="0" borderId="42" xfId="0" applyNumberFormat="1" applyFont="1" applyBorder="1">
      <alignment vertical="center"/>
    </xf>
    <xf numFmtId="176" fontId="8" fillId="0" borderId="49" xfId="0" applyNumberFormat="1" applyFont="1" applyBorder="1">
      <alignment vertical="center"/>
    </xf>
    <xf numFmtId="0" fontId="14" fillId="0" borderId="43" xfId="0" applyFont="1" applyBorder="1">
      <alignment vertical="center"/>
    </xf>
    <xf numFmtId="0" fontId="14" fillId="0" borderId="44" xfId="0" applyFont="1" applyBorder="1">
      <alignment vertical="center"/>
    </xf>
    <xf numFmtId="0" fontId="8" fillId="0" borderId="45" xfId="0" applyFont="1" applyBorder="1" applyAlignment="1">
      <alignment horizontal="center" vertical="center"/>
    </xf>
    <xf numFmtId="176" fontId="8" fillId="0" borderId="44" xfId="0" applyNumberFormat="1" applyFont="1" applyBorder="1">
      <alignment vertical="center"/>
    </xf>
    <xf numFmtId="176" fontId="8" fillId="0" borderId="47" xfId="0" applyNumberFormat="1" applyFont="1" applyBorder="1">
      <alignment vertical="center"/>
    </xf>
    <xf numFmtId="176" fontId="8" fillId="0" borderId="48" xfId="0" applyNumberFormat="1" applyFont="1" applyBorder="1">
      <alignment vertical="center"/>
    </xf>
    <xf numFmtId="0" fontId="13" fillId="0" borderId="1" xfId="0" applyFont="1" applyBorder="1" applyAlignment="1">
      <alignment horizontal="right" vertical="center" shrinkToFit="1"/>
    </xf>
    <xf numFmtId="0" fontId="13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10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0" fillId="5" borderId="1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0000FF"/>
      <color rgb="FFCCFFCC"/>
      <color rgb="FFCCECFF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amam\OneDrive\&#12487;&#12473;&#12463;&#12488;&#12483;&#12503;\&#33495;&#26408;&#20107;&#26989;&#38306;&#20418;\R7&#27880;&#25991;&#26360;&#12289;&#21462;&#12426;&#12414;&#12392;&#12417;&#34920;\&#9734;R7&#24180;&#24230;%20&#30002;&#24030;&#33495;&#26408;&#27880;&#25991;&#26360;.xlsx" TargetMode="External"/><Relationship Id="rId1" Type="http://schemas.openxmlformats.org/officeDocument/2006/relationships/externalLinkPath" Target="file:///C:\Users\yamam\OneDrive\&#12487;&#12473;&#12463;&#12488;&#12483;&#12503;\&#33495;&#26408;&#20107;&#26989;&#38306;&#20418;\R7&#27880;&#25991;&#26360;&#12289;&#21462;&#12426;&#12414;&#12392;&#12417;&#34920;\&#9734;R7&#24180;&#24230;%20&#30002;&#24030;&#33495;&#26408;&#27880;&#2599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文書(エクセル版用) "/>
      <sheetName val="リスト"/>
      <sheetName val="注文書(PDF版)"/>
      <sheetName val="リスト表"/>
    </sheetNames>
    <sheetDataSet>
      <sheetData sheetId="0"/>
      <sheetData sheetId="1">
        <row r="3">
          <cell r="B3" t="str">
            <v>特上</v>
          </cell>
          <cell r="C3">
            <v>2000</v>
          </cell>
        </row>
        <row r="4">
          <cell r="B4" t="str">
            <v>上</v>
          </cell>
          <cell r="C4">
            <v>1600</v>
          </cell>
        </row>
        <row r="5">
          <cell r="B5" t="str">
            <v>中</v>
          </cell>
          <cell r="C5">
            <v>1200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37"/>
  <sheetViews>
    <sheetView tabSelected="1" view="pageBreakPreview" topLeftCell="A14" zoomScaleNormal="100" zoomScaleSheetLayoutView="100" workbookViewId="0">
      <selection activeCell="P30" sqref="P30"/>
    </sheetView>
  </sheetViews>
  <sheetFormatPr defaultRowHeight="13.2"/>
  <cols>
    <col min="1" max="1" width="9.77734375" customWidth="1"/>
    <col min="2" max="2" width="3.77734375" customWidth="1"/>
    <col min="3" max="3" width="8.44140625" customWidth="1"/>
    <col min="4" max="4" width="3.77734375" customWidth="1"/>
    <col min="5" max="5" width="11.21875" customWidth="1"/>
    <col min="6" max="6" width="3.77734375" customWidth="1"/>
    <col min="7" max="8" width="4.21875" customWidth="1"/>
    <col min="9" max="9" width="10" customWidth="1"/>
    <col min="10" max="13" width="7.77734375" customWidth="1"/>
  </cols>
  <sheetData>
    <row r="1" spans="1:24" ht="25.5" customHeight="1">
      <c r="A1" s="153" t="s">
        <v>45</v>
      </c>
      <c r="B1" s="153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24" ht="10.199999999999999" customHeight="1" thickBot="1">
      <c r="A2" s="58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24" ht="18" customHeight="1" thickBot="1">
      <c r="A3" s="20"/>
      <c r="B3" s="20"/>
      <c r="C3" s="21"/>
      <c r="D3" s="21"/>
      <c r="E3" s="21"/>
      <c r="F3" s="21"/>
      <c r="G3" s="21"/>
      <c r="H3" s="21"/>
      <c r="I3" s="21"/>
      <c r="J3" s="21"/>
      <c r="K3" s="7" t="s">
        <v>5</v>
      </c>
      <c r="L3" s="35"/>
      <c r="M3" s="36"/>
    </row>
    <row r="4" spans="1:24" ht="10.95" customHeight="1">
      <c r="C4" s="4"/>
      <c r="D4" s="4"/>
      <c r="E4" s="5"/>
      <c r="F4" s="5"/>
      <c r="G4" s="5"/>
      <c r="H4" s="5"/>
      <c r="I4" s="5"/>
      <c r="J4" s="5"/>
    </row>
    <row r="5" spans="1:24" ht="23.25" customHeight="1">
      <c r="C5" s="4"/>
      <c r="D5" s="4"/>
      <c r="E5" s="5"/>
      <c r="F5" s="5"/>
      <c r="G5" s="5"/>
      <c r="H5" s="5"/>
      <c r="I5" s="5"/>
      <c r="K5" s="8"/>
      <c r="L5" s="9"/>
      <c r="M5" s="64" t="s">
        <v>52</v>
      </c>
    </row>
    <row r="6" spans="1:24" ht="21.6" thickBot="1">
      <c r="A6" s="62" t="s">
        <v>51</v>
      </c>
      <c r="B6" s="10"/>
      <c r="M6" s="16" t="s">
        <v>62</v>
      </c>
    </row>
    <row r="7" spans="1:24" ht="21.6" thickBot="1">
      <c r="K7" s="1"/>
      <c r="M7" s="16" t="s">
        <v>63</v>
      </c>
      <c r="O7" s="52" t="s">
        <v>31</v>
      </c>
    </row>
    <row r="8" spans="1:24" ht="3" customHeight="1" thickBot="1">
      <c r="O8" s="37"/>
      <c r="P8" s="38"/>
      <c r="Q8" s="38"/>
      <c r="R8" s="38"/>
      <c r="S8" s="38"/>
      <c r="T8" s="38"/>
      <c r="U8" s="38"/>
      <c r="V8" s="38"/>
      <c r="W8" s="38"/>
      <c r="X8" s="39"/>
    </row>
    <row r="9" spans="1:24" ht="16.5" customHeight="1">
      <c r="A9" s="155" t="s">
        <v>0</v>
      </c>
      <c r="B9" s="165" t="s">
        <v>14</v>
      </c>
      <c r="C9" s="167"/>
      <c r="D9" s="165"/>
      <c r="E9" s="166"/>
      <c r="F9" s="166"/>
      <c r="G9" s="167"/>
      <c r="H9" s="30"/>
      <c r="I9" s="157"/>
      <c r="J9" s="157"/>
      <c r="K9" s="157"/>
      <c r="L9" s="157"/>
      <c r="M9" s="158"/>
      <c r="O9" s="40" t="s">
        <v>26</v>
      </c>
      <c r="P9" s="211" t="s">
        <v>27</v>
      </c>
      <c r="Q9" s="211"/>
      <c r="R9" s="211"/>
      <c r="S9" s="211"/>
      <c r="T9" s="211"/>
      <c r="U9" s="211"/>
      <c r="V9" s="211"/>
      <c r="W9" s="211"/>
      <c r="X9" s="212"/>
    </row>
    <row r="10" spans="1:24" ht="3.6" customHeight="1">
      <c r="A10" s="156"/>
      <c r="B10" s="168"/>
      <c r="C10" s="170"/>
      <c r="D10" s="168"/>
      <c r="E10" s="169"/>
      <c r="F10" s="169"/>
      <c r="G10" s="170"/>
      <c r="H10" s="25"/>
      <c r="I10" s="159"/>
      <c r="J10" s="159"/>
      <c r="K10" s="159"/>
      <c r="L10" s="159"/>
      <c r="M10" s="160"/>
      <c r="O10" s="40"/>
      <c r="P10" s="41"/>
      <c r="Q10" s="42"/>
      <c r="R10" s="42"/>
      <c r="S10" s="42"/>
      <c r="T10" s="42"/>
      <c r="U10" s="42"/>
      <c r="V10" s="42"/>
      <c r="W10" s="42"/>
      <c r="X10" s="43"/>
    </row>
    <row r="11" spans="1:24" ht="34.5" customHeight="1">
      <c r="A11" s="3"/>
      <c r="B11" s="176"/>
      <c r="C11" s="177"/>
      <c r="D11" s="177"/>
      <c r="E11" s="177"/>
      <c r="F11" s="177"/>
      <c r="G11" s="177"/>
      <c r="H11" s="177"/>
      <c r="I11" s="178"/>
      <c r="J11" s="179"/>
      <c r="K11" s="179"/>
      <c r="L11" s="179"/>
      <c r="M11" s="180"/>
      <c r="O11" s="213" t="s">
        <v>28</v>
      </c>
      <c r="P11" s="215" t="s">
        <v>42</v>
      </c>
      <c r="Q11" s="215"/>
      <c r="R11" s="215"/>
      <c r="S11" s="215"/>
      <c r="T11" s="215"/>
      <c r="U11" s="215"/>
      <c r="V11" s="215"/>
      <c r="W11" s="215"/>
      <c r="X11" s="216"/>
    </row>
    <row r="12" spans="1:24" ht="18" customHeight="1">
      <c r="A12" s="13" t="s">
        <v>12</v>
      </c>
      <c r="B12" s="171" t="str">
        <f>PHONETIC(B13)</f>
        <v/>
      </c>
      <c r="C12" s="171"/>
      <c r="D12" s="171"/>
      <c r="E12" s="171"/>
      <c r="F12" s="171"/>
      <c r="G12" s="171"/>
      <c r="H12" s="171"/>
      <c r="I12" s="172"/>
      <c r="J12" s="6" t="s">
        <v>48</v>
      </c>
      <c r="M12" s="2"/>
      <c r="O12" s="214"/>
      <c r="P12" s="217" t="s">
        <v>29</v>
      </c>
      <c r="Q12" s="218"/>
      <c r="R12" s="218"/>
      <c r="S12" s="218"/>
      <c r="T12" s="218"/>
      <c r="U12" s="218"/>
      <c r="V12" s="218"/>
      <c r="W12" s="218"/>
      <c r="X12" s="219"/>
    </row>
    <row r="13" spans="1:24" ht="15.6" customHeight="1">
      <c r="A13" s="11" t="s">
        <v>1</v>
      </c>
      <c r="B13" s="173"/>
      <c r="C13" s="174"/>
      <c r="D13" s="174"/>
      <c r="E13" s="174"/>
      <c r="F13" s="174"/>
      <c r="G13" s="174"/>
      <c r="H13" s="174"/>
      <c r="I13" s="60"/>
      <c r="J13" s="61" t="s">
        <v>13</v>
      </c>
      <c r="K13" s="161" t="str">
        <f>PHONETIC(J14)</f>
        <v/>
      </c>
      <c r="L13" s="161"/>
      <c r="M13" s="162"/>
      <c r="O13" s="40" t="s">
        <v>30</v>
      </c>
      <c r="P13" s="220" t="s">
        <v>40</v>
      </c>
      <c r="Q13" s="221"/>
      <c r="R13" s="221"/>
      <c r="S13" s="221"/>
      <c r="T13" s="221"/>
      <c r="U13" s="221"/>
      <c r="V13" s="221"/>
      <c r="W13" s="221"/>
      <c r="X13" s="222"/>
    </row>
    <row r="14" spans="1:24" ht="27" customHeight="1">
      <c r="A14" s="14" t="s">
        <v>47</v>
      </c>
      <c r="B14" s="175"/>
      <c r="C14" s="175"/>
      <c r="D14" s="175"/>
      <c r="E14" s="175"/>
      <c r="F14" s="175"/>
      <c r="G14" s="175"/>
      <c r="H14" s="175"/>
      <c r="I14" s="12" t="s">
        <v>2</v>
      </c>
      <c r="J14" s="163"/>
      <c r="K14" s="164"/>
      <c r="L14" s="164"/>
      <c r="M14" s="15" t="s">
        <v>2</v>
      </c>
      <c r="O14" s="55" t="s">
        <v>32</v>
      </c>
      <c r="P14" s="44" t="s">
        <v>33</v>
      </c>
      <c r="Q14" s="44"/>
      <c r="R14" s="44"/>
      <c r="S14" s="44"/>
      <c r="T14" s="44"/>
      <c r="U14" s="44"/>
      <c r="V14" s="44"/>
      <c r="W14" s="44"/>
      <c r="X14" s="45"/>
    </row>
    <row r="15" spans="1:24" ht="21.6" customHeight="1" thickBot="1">
      <c r="A15" s="19" t="s">
        <v>3</v>
      </c>
      <c r="B15" s="226"/>
      <c r="C15" s="224"/>
      <c r="D15" s="224"/>
      <c r="E15" s="224"/>
      <c r="F15" s="224"/>
      <c r="G15" s="224"/>
      <c r="H15" s="227"/>
      <c r="I15" s="18" t="s">
        <v>4</v>
      </c>
      <c r="J15" s="223"/>
      <c r="K15" s="224"/>
      <c r="L15" s="224"/>
      <c r="M15" s="225"/>
      <c r="O15" s="40"/>
      <c r="P15" s="44"/>
      <c r="Q15" s="44"/>
      <c r="R15" s="44"/>
      <c r="S15" s="44"/>
      <c r="T15" s="44"/>
      <c r="U15" s="44"/>
      <c r="V15" s="44"/>
      <c r="W15" s="44"/>
      <c r="X15" s="45"/>
    </row>
    <row r="16" spans="1:24" ht="4.2" customHeight="1" thickBot="1">
      <c r="I16" s="5"/>
      <c r="O16" s="40"/>
      <c r="P16" s="41"/>
      <c r="Q16" s="42"/>
      <c r="R16" s="42"/>
      <c r="S16" s="42"/>
      <c r="T16" s="42"/>
      <c r="U16" s="42"/>
      <c r="V16" s="42"/>
      <c r="W16" s="42"/>
      <c r="X16" s="43"/>
    </row>
    <row r="17" spans="1:24" ht="24.9" customHeight="1">
      <c r="A17" s="119" t="s">
        <v>15</v>
      </c>
      <c r="B17" s="120"/>
      <c r="C17" s="121"/>
      <c r="D17" s="121"/>
      <c r="E17" s="121"/>
      <c r="F17" s="122"/>
      <c r="G17" s="117" t="s">
        <v>9</v>
      </c>
      <c r="H17" s="118"/>
      <c r="I17" s="17" t="s">
        <v>10</v>
      </c>
      <c r="J17" s="117" t="s">
        <v>8</v>
      </c>
      <c r="K17" s="121"/>
      <c r="L17" s="117" t="s">
        <v>11</v>
      </c>
      <c r="M17" s="239"/>
      <c r="O17" s="55" t="s">
        <v>34</v>
      </c>
      <c r="P17" s="44" t="s">
        <v>46</v>
      </c>
      <c r="Q17" s="44"/>
      <c r="R17" s="44"/>
      <c r="S17" s="44"/>
      <c r="T17" s="44"/>
      <c r="U17" s="44"/>
      <c r="V17" s="44"/>
      <c r="W17" s="44"/>
      <c r="X17" s="45"/>
    </row>
    <row r="18" spans="1:24" ht="25.95" customHeight="1" thickBot="1">
      <c r="A18" s="123" t="s">
        <v>59</v>
      </c>
      <c r="B18" s="124"/>
      <c r="C18" s="124"/>
      <c r="D18" s="124"/>
      <c r="E18" s="124"/>
      <c r="F18" s="125"/>
      <c r="G18" s="126"/>
      <c r="H18" s="127"/>
      <c r="I18" s="31"/>
      <c r="J18" s="229" t="str">
        <f>IFERROR(VLOOKUP(G18,リスト!$B$3:$C$5,2,FALSE),"")</f>
        <v/>
      </c>
      <c r="K18" s="230"/>
      <c r="L18" s="231" t="str">
        <f t="shared" ref="L18:L25" si="0">IFERROR(I18*J18,"")</f>
        <v/>
      </c>
      <c r="M18" s="232"/>
      <c r="O18" s="55" t="s">
        <v>35</v>
      </c>
      <c r="P18" s="44" t="s">
        <v>43</v>
      </c>
      <c r="Q18" s="44"/>
      <c r="R18" s="44"/>
      <c r="S18" s="44"/>
      <c r="T18" s="44"/>
      <c r="U18" s="44"/>
      <c r="V18" s="44"/>
      <c r="W18" s="44"/>
      <c r="X18" s="45"/>
    </row>
    <row r="19" spans="1:24" ht="25.95" customHeight="1" thickTop="1" thickBot="1">
      <c r="A19" s="128" t="s">
        <v>60</v>
      </c>
      <c r="B19" s="129"/>
      <c r="C19" s="129"/>
      <c r="D19" s="129"/>
      <c r="E19" s="129"/>
      <c r="F19" s="130"/>
      <c r="G19" s="233"/>
      <c r="H19" s="234"/>
      <c r="I19" s="32"/>
      <c r="J19" s="235" t="str">
        <f>IFERROR(VLOOKUP(G19,リスト!$B$3:$C$5,2,FALSE),"")</f>
        <v/>
      </c>
      <c r="K19" s="236"/>
      <c r="L19" s="237" t="str">
        <f t="shared" si="0"/>
        <v/>
      </c>
      <c r="M19" s="238"/>
      <c r="O19" s="53" t="s">
        <v>36</v>
      </c>
      <c r="P19" s="46" t="s">
        <v>37</v>
      </c>
      <c r="Q19" s="47"/>
      <c r="R19" s="47"/>
      <c r="S19" s="47"/>
      <c r="T19" s="47"/>
      <c r="U19" s="47"/>
      <c r="V19" s="47"/>
      <c r="W19" s="47"/>
      <c r="X19" s="48"/>
    </row>
    <row r="20" spans="1:24" ht="25.95" customHeight="1" thickTop="1">
      <c r="A20" s="145" t="s">
        <v>22</v>
      </c>
      <c r="B20" s="146"/>
      <c r="C20" s="147"/>
      <c r="D20" s="147"/>
      <c r="E20" s="147"/>
      <c r="F20" s="148"/>
      <c r="G20" s="143"/>
      <c r="H20" s="144"/>
      <c r="I20" s="56"/>
      <c r="J20" s="139" t="str">
        <f>IFERROR(VLOOKUP(G20,リスト!$B$3:$C$5,2,FALSE),"")</f>
        <v/>
      </c>
      <c r="K20" s="140"/>
      <c r="L20" s="141" t="str">
        <f t="shared" si="0"/>
        <v/>
      </c>
      <c r="M20" s="142"/>
      <c r="O20" s="40" t="s">
        <v>38</v>
      </c>
      <c r="P20" s="44" t="s">
        <v>39</v>
      </c>
      <c r="Q20" s="44"/>
      <c r="R20" s="44"/>
      <c r="S20" s="44"/>
      <c r="T20" s="44"/>
      <c r="U20" s="44"/>
      <c r="V20" s="44"/>
      <c r="W20" s="44"/>
      <c r="X20" s="45"/>
    </row>
    <row r="21" spans="1:24" ht="25.95" customHeight="1" thickBot="1">
      <c r="A21" s="149" t="s">
        <v>23</v>
      </c>
      <c r="B21" s="150"/>
      <c r="C21" s="151"/>
      <c r="D21" s="151"/>
      <c r="E21" s="151"/>
      <c r="F21" s="152"/>
      <c r="G21" s="133"/>
      <c r="H21" s="134"/>
      <c r="I21" s="57"/>
      <c r="J21" s="131" t="str">
        <f>IFERROR(VLOOKUP(G21,リスト!$B$3:$C$5,2,FALSE),"")</f>
        <v/>
      </c>
      <c r="K21" s="228"/>
      <c r="L21" s="131" t="str">
        <f t="shared" ref="L21:L24" si="1">IFERROR(I21*J21,"")</f>
        <v/>
      </c>
      <c r="M21" s="132"/>
      <c r="O21" s="49"/>
      <c r="P21" s="50"/>
      <c r="Q21" s="50"/>
      <c r="R21" s="50"/>
      <c r="S21" s="50"/>
      <c r="T21" s="50"/>
      <c r="U21" s="50"/>
      <c r="V21" s="50"/>
      <c r="W21" s="50"/>
      <c r="X21" s="51"/>
    </row>
    <row r="22" spans="1:24" ht="25.95" hidden="1" customHeight="1" thickTop="1">
      <c r="A22" s="135" t="s">
        <v>57</v>
      </c>
      <c r="B22" s="136"/>
      <c r="C22" s="137"/>
      <c r="D22" s="137"/>
      <c r="E22" s="137"/>
      <c r="F22" s="138"/>
      <c r="G22" s="112"/>
      <c r="H22" s="113"/>
      <c r="I22" s="66"/>
      <c r="J22" s="114" t="str">
        <f>IFERROR(VLOOKUP(G22,リスト!$B$3:$C$5,2,FALSE),"")</f>
        <v/>
      </c>
      <c r="K22" s="115"/>
      <c r="L22" s="114" t="str">
        <f t="shared" si="1"/>
        <v/>
      </c>
      <c r="M22" s="116"/>
    </row>
    <row r="23" spans="1:24" ht="25.95" customHeight="1" thickTop="1">
      <c r="A23" s="87" t="s">
        <v>61</v>
      </c>
      <c r="B23" s="88"/>
      <c r="C23" s="89"/>
      <c r="D23" s="89"/>
      <c r="E23" s="89"/>
      <c r="F23" s="90"/>
      <c r="G23" s="91"/>
      <c r="H23" s="92"/>
      <c r="I23" s="63"/>
      <c r="J23" s="93" t="str">
        <f>IFERROR(VLOOKUP(G23,リスト!$B$3:$C$5,2,FALSE),"")</f>
        <v/>
      </c>
      <c r="K23" s="94"/>
      <c r="L23" s="93" t="str">
        <f t="shared" ref="L23" si="2">IFERROR(I23*J23,"")</f>
        <v/>
      </c>
      <c r="M23" s="95"/>
    </row>
    <row r="24" spans="1:24" ht="25.95" customHeight="1">
      <c r="A24" s="106" t="s">
        <v>25</v>
      </c>
      <c r="B24" s="107"/>
      <c r="C24" s="108"/>
      <c r="D24" s="108"/>
      <c r="E24" s="108"/>
      <c r="F24" s="109"/>
      <c r="G24" s="110"/>
      <c r="H24" s="111"/>
      <c r="I24" s="54"/>
      <c r="J24" s="93" t="str">
        <f>IFERROR(VLOOKUP(G24,リスト!$B$3:$C$5,2,FALSE),"")</f>
        <v/>
      </c>
      <c r="K24" s="183"/>
      <c r="L24" s="193" t="str">
        <f t="shared" si="1"/>
        <v/>
      </c>
      <c r="M24" s="194"/>
    </row>
    <row r="25" spans="1:24" ht="25.95" customHeight="1" thickBot="1">
      <c r="A25" s="100" t="s">
        <v>41</v>
      </c>
      <c r="B25" s="101"/>
      <c r="C25" s="102"/>
      <c r="D25" s="102"/>
      <c r="E25" s="102"/>
      <c r="F25" s="103"/>
      <c r="G25" s="104"/>
      <c r="H25" s="105"/>
      <c r="I25" s="34"/>
      <c r="J25" s="184" t="str">
        <f>IFERROR(VLOOKUP(G25,リスト!$B$3:$C$5,2,FALSE),"")</f>
        <v/>
      </c>
      <c r="K25" s="185"/>
      <c r="L25" s="195" t="str">
        <f t="shared" si="0"/>
        <v/>
      </c>
      <c r="M25" s="196"/>
    </row>
    <row r="26" spans="1:24" ht="25.95" customHeight="1" thickBot="1">
      <c r="A26" s="197" t="s">
        <v>44</v>
      </c>
      <c r="B26" s="198"/>
      <c r="C26" s="198"/>
      <c r="D26" s="198"/>
      <c r="E26" s="198"/>
      <c r="F26" s="198"/>
      <c r="G26" s="198"/>
      <c r="H26" s="198"/>
      <c r="I26" s="33">
        <f>SUM(I18:I25)</f>
        <v>0</v>
      </c>
      <c r="J26" s="190" t="s">
        <v>6</v>
      </c>
      <c r="K26" s="191"/>
      <c r="L26" s="188">
        <f>SUM(L18:M25)</f>
        <v>0</v>
      </c>
      <c r="M26" s="192"/>
    </row>
    <row r="27" spans="1:24" ht="25.95" customHeight="1" thickBot="1">
      <c r="A27" s="96" t="s">
        <v>24</v>
      </c>
      <c r="B27" s="97"/>
      <c r="C27" s="98"/>
      <c r="D27" s="98"/>
      <c r="E27" s="98"/>
      <c r="F27" s="98"/>
      <c r="G27" s="98"/>
      <c r="H27" s="98"/>
      <c r="I27" s="99"/>
      <c r="J27" s="186" t="s">
        <v>6</v>
      </c>
      <c r="K27" s="187"/>
      <c r="L27" s="188">
        <f>ROUNDDOWN(L26*0.1,0)</f>
        <v>0</v>
      </c>
      <c r="M27" s="189"/>
      <c r="O27" s="5"/>
    </row>
    <row r="28" spans="1:24" ht="24.9" customHeight="1" thickBot="1">
      <c r="A28" s="80" t="s">
        <v>21</v>
      </c>
      <c r="B28" s="81"/>
      <c r="C28" s="82"/>
      <c r="D28" s="82"/>
      <c r="E28" s="82"/>
      <c r="F28" s="82"/>
      <c r="G28" s="82"/>
      <c r="H28" s="82"/>
      <c r="I28" s="83"/>
      <c r="J28" s="200" t="s">
        <v>7</v>
      </c>
      <c r="K28" s="201"/>
      <c r="L28" s="206">
        <f>SUM(L26:M27)</f>
        <v>0</v>
      </c>
      <c r="M28" s="207"/>
    </row>
    <row r="29" spans="1:24" ht="20.100000000000001" customHeight="1" thickBot="1">
      <c r="A29" s="24"/>
      <c r="B29" s="26"/>
      <c r="C29" s="27" t="s">
        <v>17</v>
      </c>
      <c r="D29" s="28"/>
      <c r="E29" s="29" t="s">
        <v>18</v>
      </c>
      <c r="F29" s="28"/>
      <c r="G29" s="77" t="s">
        <v>19</v>
      </c>
      <c r="H29" s="78"/>
      <c r="I29" s="79"/>
      <c r="J29" s="22"/>
      <c r="K29" s="22"/>
      <c r="L29" s="22"/>
      <c r="M29" s="23"/>
    </row>
    <row r="30" spans="1:24" ht="20.100000000000001" customHeight="1">
      <c r="A30" s="208" t="s">
        <v>16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10"/>
    </row>
    <row r="31" spans="1:24" ht="20.100000000000001" customHeight="1">
      <c r="A31" s="84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6"/>
    </row>
    <row r="32" spans="1:24" ht="20.100000000000001" customHeight="1" thickBot="1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6"/>
    </row>
    <row r="33" spans="1:13" ht="19.95" customHeight="1">
      <c r="A33" s="202" t="s">
        <v>53</v>
      </c>
      <c r="B33" s="202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</row>
    <row r="34" spans="1:13" ht="113.4" customHeight="1">
      <c r="A34" s="204" t="s">
        <v>50</v>
      </c>
      <c r="B34" s="204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</row>
    <row r="35" spans="1:13" ht="25.2" customHeight="1">
      <c r="A35" s="199" t="s">
        <v>20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</row>
    <row r="36" spans="1:13" ht="12.6" customHeight="1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</row>
    <row r="37" spans="1:13" ht="19.5" customHeight="1">
      <c r="A37" s="181" t="s">
        <v>49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</row>
  </sheetData>
  <sheetProtection selectLockedCells="1" selectUnlockedCells="1"/>
  <mergeCells count="71">
    <mergeCell ref="J15:M15"/>
    <mergeCell ref="B15:H15"/>
    <mergeCell ref="J21:K21"/>
    <mergeCell ref="J18:K18"/>
    <mergeCell ref="L18:M18"/>
    <mergeCell ref="G19:H19"/>
    <mergeCell ref="J19:K19"/>
    <mergeCell ref="L19:M19"/>
    <mergeCell ref="J17:K17"/>
    <mergeCell ref="L17:M17"/>
    <mergeCell ref="P9:X9"/>
    <mergeCell ref="O11:O12"/>
    <mergeCell ref="P11:X11"/>
    <mergeCell ref="P12:X12"/>
    <mergeCell ref="P13:X13"/>
    <mergeCell ref="A37:M37"/>
    <mergeCell ref="J24:K24"/>
    <mergeCell ref="J25:K25"/>
    <mergeCell ref="J27:K27"/>
    <mergeCell ref="L27:M27"/>
    <mergeCell ref="J26:K26"/>
    <mergeCell ref="L26:M26"/>
    <mergeCell ref="L24:M24"/>
    <mergeCell ref="L25:M25"/>
    <mergeCell ref="A26:H26"/>
    <mergeCell ref="A35:M36"/>
    <mergeCell ref="J28:K28"/>
    <mergeCell ref="A33:M33"/>
    <mergeCell ref="A34:M34"/>
    <mergeCell ref="L28:M28"/>
    <mergeCell ref="A30:M30"/>
    <mergeCell ref="A1:M1"/>
    <mergeCell ref="A9:A10"/>
    <mergeCell ref="I9:M10"/>
    <mergeCell ref="K13:M13"/>
    <mergeCell ref="J14:L14"/>
    <mergeCell ref="D9:G10"/>
    <mergeCell ref="B9:C10"/>
    <mergeCell ref="B12:I12"/>
    <mergeCell ref="B13:H14"/>
    <mergeCell ref="B11:H11"/>
    <mergeCell ref="I11:M11"/>
    <mergeCell ref="G22:H22"/>
    <mergeCell ref="J22:K22"/>
    <mergeCell ref="L22:M22"/>
    <mergeCell ref="G17:H17"/>
    <mergeCell ref="A17:F17"/>
    <mergeCell ref="A18:F18"/>
    <mergeCell ref="G18:H18"/>
    <mergeCell ref="A19:F19"/>
    <mergeCell ref="L21:M21"/>
    <mergeCell ref="G21:H21"/>
    <mergeCell ref="A22:F22"/>
    <mergeCell ref="J20:K20"/>
    <mergeCell ref="L20:M20"/>
    <mergeCell ref="G20:H20"/>
    <mergeCell ref="A20:F20"/>
    <mergeCell ref="A21:F21"/>
    <mergeCell ref="A32:M32"/>
    <mergeCell ref="G29:I29"/>
    <mergeCell ref="A28:I28"/>
    <mergeCell ref="A31:M31"/>
    <mergeCell ref="A23:F23"/>
    <mergeCell ref="G23:H23"/>
    <mergeCell ref="J23:K23"/>
    <mergeCell ref="L23:M23"/>
    <mergeCell ref="A27:I27"/>
    <mergeCell ref="A25:F25"/>
    <mergeCell ref="G25:H25"/>
    <mergeCell ref="A24:F24"/>
    <mergeCell ref="G24:H24"/>
  </mergeCells>
  <phoneticPr fontId="1" type="Hiragana"/>
  <printOptions horizontalCentered="1"/>
  <pageMargins left="0.70866141732283472" right="0.47244094488188981" top="0.70866141732283472" bottom="0.27559055118110237" header="0.31496062992125984" footer="0.15748031496062992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リスト!$C$12</xm:f>
          </x14:formula1>
          <xm:sqref>F29 B29 D29</xm:sqref>
        </x14:dataValidation>
        <x14:dataValidation type="list" allowBlank="1" showInputMessage="1" showErrorMessage="1" xr:uid="{00000000-0002-0000-0000-000001000000}">
          <x14:formula1>
            <xm:f>リスト!$B$3:$B$5</xm:f>
          </x14:formula1>
          <xm:sqref>G18:H25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A2BC4-70EB-4477-8467-5491004992B3}">
  <sheetPr>
    <pageSetUpPr fitToPage="1"/>
  </sheetPr>
  <dimension ref="A1:X37"/>
  <sheetViews>
    <sheetView view="pageBreakPreview" topLeftCell="A18" zoomScaleNormal="100" zoomScaleSheetLayoutView="100" workbookViewId="0">
      <selection activeCell="P32" sqref="P32"/>
    </sheetView>
  </sheetViews>
  <sheetFormatPr defaultRowHeight="13.2"/>
  <cols>
    <col min="1" max="1" width="9.77734375" customWidth="1"/>
    <col min="2" max="2" width="3.77734375" customWidth="1"/>
    <col min="3" max="3" width="8.44140625" customWidth="1"/>
    <col min="4" max="4" width="3.77734375" customWidth="1"/>
    <col min="5" max="5" width="11.21875" customWidth="1"/>
    <col min="6" max="6" width="3.77734375" customWidth="1"/>
    <col min="7" max="8" width="4.21875" customWidth="1"/>
    <col min="9" max="9" width="10" customWidth="1"/>
    <col min="10" max="13" width="7.77734375" customWidth="1"/>
  </cols>
  <sheetData>
    <row r="1" spans="1:24" ht="25.5" customHeight="1">
      <c r="A1" s="153" t="s">
        <v>45</v>
      </c>
      <c r="B1" s="153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24" ht="10.199999999999999" customHeight="1" thickBot="1">
      <c r="A2" s="58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24" ht="18" customHeight="1" thickBot="1">
      <c r="A3" s="20"/>
      <c r="B3" s="20"/>
      <c r="C3" s="21"/>
      <c r="D3" s="21"/>
      <c r="E3" s="21"/>
      <c r="F3" s="21"/>
      <c r="G3" s="21"/>
      <c r="H3" s="21"/>
      <c r="I3" s="21"/>
      <c r="J3" s="21"/>
      <c r="K3" s="7" t="s">
        <v>5</v>
      </c>
      <c r="L3" s="304" t="s">
        <v>64</v>
      </c>
      <c r="M3" s="305" t="s">
        <v>65</v>
      </c>
    </row>
    <row r="4" spans="1:24" ht="10.95" customHeight="1">
      <c r="C4" s="4"/>
      <c r="D4" s="4"/>
      <c r="E4" s="5"/>
      <c r="F4" s="5"/>
      <c r="G4" s="5"/>
      <c r="H4" s="5"/>
      <c r="I4" s="5"/>
      <c r="J4" s="5"/>
    </row>
    <row r="5" spans="1:24" ht="23.25" customHeight="1">
      <c r="C5" s="4"/>
      <c r="D5" s="4"/>
      <c r="E5" s="5"/>
      <c r="F5" s="5"/>
      <c r="G5" s="5"/>
      <c r="H5" s="5"/>
      <c r="I5" s="5"/>
      <c r="K5" s="8"/>
      <c r="L5" s="9"/>
      <c r="M5" s="64" t="s">
        <v>52</v>
      </c>
    </row>
    <row r="6" spans="1:24" ht="21.6" thickBot="1">
      <c r="A6" s="62" t="s">
        <v>51</v>
      </c>
      <c r="B6" s="10"/>
      <c r="M6" s="16" t="s">
        <v>62</v>
      </c>
    </row>
    <row r="7" spans="1:24" ht="21.6" thickBot="1">
      <c r="K7" s="1"/>
      <c r="M7" s="16" t="s">
        <v>63</v>
      </c>
      <c r="O7" s="52" t="s">
        <v>31</v>
      </c>
    </row>
    <row r="8" spans="1:24" ht="3" customHeight="1" thickBot="1">
      <c r="O8" s="37"/>
      <c r="P8" s="38"/>
      <c r="Q8" s="38"/>
      <c r="R8" s="38"/>
      <c r="S8" s="38"/>
      <c r="T8" s="38"/>
      <c r="U8" s="38"/>
      <c r="V8" s="38"/>
      <c r="W8" s="38"/>
      <c r="X8" s="39"/>
    </row>
    <row r="9" spans="1:24" ht="16.5" customHeight="1">
      <c r="A9" s="155" t="s">
        <v>0</v>
      </c>
      <c r="B9" s="165" t="s">
        <v>14</v>
      </c>
      <c r="C9" s="167"/>
      <c r="D9" s="165"/>
      <c r="E9" s="166"/>
      <c r="F9" s="166"/>
      <c r="G9" s="167"/>
      <c r="H9" s="30"/>
      <c r="I9" s="157"/>
      <c r="J9" s="157"/>
      <c r="K9" s="157"/>
      <c r="L9" s="157"/>
      <c r="M9" s="158"/>
      <c r="O9" s="40" t="s">
        <v>26</v>
      </c>
      <c r="P9" s="211" t="s">
        <v>27</v>
      </c>
      <c r="Q9" s="211"/>
      <c r="R9" s="211"/>
      <c r="S9" s="211"/>
      <c r="T9" s="211"/>
      <c r="U9" s="211"/>
      <c r="V9" s="211"/>
      <c r="W9" s="211"/>
      <c r="X9" s="212"/>
    </row>
    <row r="10" spans="1:24" ht="3.6" customHeight="1">
      <c r="A10" s="156"/>
      <c r="B10" s="168"/>
      <c r="C10" s="170"/>
      <c r="D10" s="168"/>
      <c r="E10" s="169"/>
      <c r="F10" s="169"/>
      <c r="G10" s="170"/>
      <c r="H10" s="25"/>
      <c r="I10" s="159"/>
      <c r="J10" s="159"/>
      <c r="K10" s="159"/>
      <c r="L10" s="159"/>
      <c r="M10" s="160"/>
      <c r="O10" s="40"/>
      <c r="P10" s="41"/>
      <c r="Q10" s="42"/>
      <c r="R10" s="42"/>
      <c r="S10" s="42"/>
      <c r="T10" s="42"/>
      <c r="U10" s="42"/>
      <c r="V10" s="42"/>
      <c r="W10" s="42"/>
      <c r="X10" s="43"/>
    </row>
    <row r="11" spans="1:24" ht="34.5" customHeight="1">
      <c r="A11" s="3"/>
      <c r="B11" s="300"/>
      <c r="C11" s="177"/>
      <c r="D11" s="177"/>
      <c r="E11" s="177"/>
      <c r="F11" s="177"/>
      <c r="G11" s="177"/>
      <c r="H11" s="177"/>
      <c r="I11" s="301"/>
      <c r="J11" s="302"/>
      <c r="K11" s="302"/>
      <c r="L11" s="302"/>
      <c r="M11" s="303"/>
      <c r="O11" s="213" t="s">
        <v>28</v>
      </c>
      <c r="P11" s="215" t="s">
        <v>42</v>
      </c>
      <c r="Q11" s="215"/>
      <c r="R11" s="215"/>
      <c r="S11" s="215"/>
      <c r="T11" s="215"/>
      <c r="U11" s="215"/>
      <c r="V11" s="215"/>
      <c r="W11" s="215"/>
      <c r="X11" s="216"/>
    </row>
    <row r="12" spans="1:24" ht="18" customHeight="1">
      <c r="A12" s="13" t="s">
        <v>12</v>
      </c>
      <c r="B12" s="171" t="str">
        <f>PHONETIC(B13)</f>
        <v/>
      </c>
      <c r="C12" s="171"/>
      <c r="D12" s="171"/>
      <c r="E12" s="171"/>
      <c r="F12" s="171"/>
      <c r="G12" s="171"/>
      <c r="H12" s="171"/>
      <c r="I12" s="172"/>
      <c r="J12" s="6" t="s">
        <v>48</v>
      </c>
      <c r="M12" s="2"/>
      <c r="O12" s="214"/>
      <c r="P12" s="217" t="s">
        <v>29</v>
      </c>
      <c r="Q12" s="218"/>
      <c r="R12" s="218"/>
      <c r="S12" s="218"/>
      <c r="T12" s="218"/>
      <c r="U12" s="218"/>
      <c r="V12" s="218"/>
      <c r="W12" s="218"/>
      <c r="X12" s="219"/>
    </row>
    <row r="13" spans="1:24" ht="15.6" customHeight="1">
      <c r="A13" s="11" t="s">
        <v>1</v>
      </c>
      <c r="B13" s="173"/>
      <c r="C13" s="174"/>
      <c r="D13" s="174"/>
      <c r="E13" s="174"/>
      <c r="F13" s="174"/>
      <c r="G13" s="174"/>
      <c r="H13" s="174"/>
      <c r="I13" s="60"/>
      <c r="J13" s="61" t="s">
        <v>12</v>
      </c>
      <c r="K13" s="161" t="str">
        <f>PHONETIC(J14)</f>
        <v/>
      </c>
      <c r="L13" s="161"/>
      <c r="M13" s="162"/>
      <c r="O13" s="40" t="s">
        <v>30</v>
      </c>
      <c r="P13" s="220" t="s">
        <v>40</v>
      </c>
      <c r="Q13" s="221"/>
      <c r="R13" s="221"/>
      <c r="S13" s="221"/>
      <c r="T13" s="221"/>
      <c r="U13" s="221"/>
      <c r="V13" s="221"/>
      <c r="W13" s="221"/>
      <c r="X13" s="222"/>
    </row>
    <row r="14" spans="1:24" ht="27" customHeight="1">
      <c r="A14" s="14" t="s">
        <v>47</v>
      </c>
      <c r="B14" s="175"/>
      <c r="C14" s="175"/>
      <c r="D14" s="175"/>
      <c r="E14" s="175"/>
      <c r="F14" s="175"/>
      <c r="G14" s="175"/>
      <c r="H14" s="175"/>
      <c r="I14" s="12" t="s">
        <v>2</v>
      </c>
      <c r="J14" s="163"/>
      <c r="K14" s="164"/>
      <c r="L14" s="164"/>
      <c r="M14" s="15" t="s">
        <v>2</v>
      </c>
      <c r="O14" s="55" t="s">
        <v>32</v>
      </c>
      <c r="P14" s="44" t="s">
        <v>33</v>
      </c>
      <c r="Q14" s="44"/>
      <c r="R14" s="44"/>
      <c r="S14" s="44"/>
      <c r="T14" s="44"/>
      <c r="U14" s="44"/>
      <c r="V14" s="44"/>
      <c r="W14" s="44"/>
      <c r="X14" s="45"/>
    </row>
    <row r="15" spans="1:24" ht="21.6" customHeight="1" thickBot="1">
      <c r="A15" s="19" t="s">
        <v>3</v>
      </c>
      <c r="B15" s="226"/>
      <c r="C15" s="224"/>
      <c r="D15" s="224"/>
      <c r="E15" s="224"/>
      <c r="F15" s="224"/>
      <c r="G15" s="224"/>
      <c r="H15" s="227"/>
      <c r="I15" s="18" t="s">
        <v>4</v>
      </c>
      <c r="J15" s="223"/>
      <c r="K15" s="224"/>
      <c r="L15" s="224"/>
      <c r="M15" s="225"/>
      <c r="O15" s="40"/>
      <c r="P15" s="44"/>
      <c r="Q15" s="44"/>
      <c r="R15" s="44"/>
      <c r="S15" s="44"/>
      <c r="T15" s="44"/>
      <c r="U15" s="44"/>
      <c r="V15" s="44"/>
      <c r="W15" s="44"/>
      <c r="X15" s="45"/>
    </row>
    <row r="16" spans="1:24" ht="4.2" customHeight="1" thickBot="1">
      <c r="I16" s="5"/>
      <c r="O16" s="40"/>
      <c r="P16" s="41"/>
      <c r="Q16" s="42"/>
      <c r="R16" s="42"/>
      <c r="S16" s="42"/>
      <c r="T16" s="42"/>
      <c r="U16" s="42"/>
      <c r="V16" s="42"/>
      <c r="W16" s="42"/>
      <c r="X16" s="43"/>
    </row>
    <row r="17" spans="1:24" ht="24.9" customHeight="1">
      <c r="A17" s="119" t="s">
        <v>15</v>
      </c>
      <c r="B17" s="120"/>
      <c r="C17" s="121"/>
      <c r="D17" s="121"/>
      <c r="E17" s="121"/>
      <c r="F17" s="122"/>
      <c r="G17" s="117" t="s">
        <v>9</v>
      </c>
      <c r="H17" s="118"/>
      <c r="I17" s="17" t="s">
        <v>10</v>
      </c>
      <c r="J17" s="117" t="s">
        <v>8</v>
      </c>
      <c r="K17" s="121"/>
      <c r="L17" s="117" t="s">
        <v>11</v>
      </c>
      <c r="M17" s="239"/>
      <c r="O17" s="55" t="s">
        <v>34</v>
      </c>
      <c r="P17" s="44" t="s">
        <v>46</v>
      </c>
      <c r="Q17" s="44"/>
      <c r="R17" s="44"/>
      <c r="S17" s="44"/>
      <c r="T17" s="44"/>
      <c r="U17" s="44"/>
      <c r="V17" s="44"/>
      <c r="W17" s="44"/>
      <c r="X17" s="45"/>
    </row>
    <row r="18" spans="1:24" ht="25.95" customHeight="1" thickBot="1">
      <c r="A18" s="294" t="s">
        <v>59</v>
      </c>
      <c r="B18" s="295"/>
      <c r="C18" s="295"/>
      <c r="D18" s="295"/>
      <c r="E18" s="295"/>
      <c r="F18" s="269"/>
      <c r="G18" s="266"/>
      <c r="H18" s="296"/>
      <c r="I18" s="67"/>
      <c r="J18" s="268" t="str">
        <f>IFERROR(VLOOKUP(G18,[1]リスト!$B$3:$C$5,2,FALSE),"")</f>
        <v/>
      </c>
      <c r="K18" s="297"/>
      <c r="L18" s="298" t="str">
        <f t="shared" ref="L18:L25" si="0">IFERROR(I18*J18,"")</f>
        <v/>
      </c>
      <c r="M18" s="299"/>
      <c r="O18" s="55" t="s">
        <v>35</v>
      </c>
      <c r="P18" s="44" t="s">
        <v>43</v>
      </c>
      <c r="Q18" s="44"/>
      <c r="R18" s="44"/>
      <c r="S18" s="44"/>
      <c r="T18" s="44"/>
      <c r="U18" s="44"/>
      <c r="V18" s="44"/>
      <c r="W18" s="44"/>
      <c r="X18" s="45"/>
    </row>
    <row r="19" spans="1:24" ht="25.95" customHeight="1" thickTop="1" thickBot="1">
      <c r="A19" s="276" t="s">
        <v>60</v>
      </c>
      <c r="B19" s="277"/>
      <c r="C19" s="277"/>
      <c r="D19" s="277"/>
      <c r="E19" s="277"/>
      <c r="F19" s="130"/>
      <c r="G19" s="278"/>
      <c r="H19" s="279"/>
      <c r="I19" s="68"/>
      <c r="J19" s="280" t="str">
        <f>IFERROR(VLOOKUP(G19,[1]リスト!$B$3:$C$5,2,FALSE),"")</f>
        <v/>
      </c>
      <c r="K19" s="281"/>
      <c r="L19" s="282" t="str">
        <f t="shared" si="0"/>
        <v/>
      </c>
      <c r="M19" s="283"/>
      <c r="O19" s="53" t="s">
        <v>36</v>
      </c>
      <c r="P19" s="46" t="s">
        <v>37</v>
      </c>
      <c r="Q19" s="47"/>
      <c r="R19" s="47"/>
      <c r="S19" s="47"/>
      <c r="T19" s="47"/>
      <c r="U19" s="47"/>
      <c r="V19" s="47"/>
      <c r="W19" s="47"/>
      <c r="X19" s="48"/>
    </row>
    <row r="20" spans="1:24" ht="25.95" customHeight="1" thickTop="1">
      <c r="A20" s="284" t="s">
        <v>22</v>
      </c>
      <c r="B20" s="285"/>
      <c r="C20" s="286"/>
      <c r="D20" s="286"/>
      <c r="E20" s="286"/>
      <c r="F20" s="287"/>
      <c r="G20" s="288"/>
      <c r="H20" s="289"/>
      <c r="I20" s="69"/>
      <c r="J20" s="290" t="str">
        <f>IFERROR(VLOOKUP(G20,[1]リスト!$B$3:$C$5,2,FALSE),"")</f>
        <v/>
      </c>
      <c r="K20" s="291"/>
      <c r="L20" s="292" t="str">
        <f t="shared" si="0"/>
        <v/>
      </c>
      <c r="M20" s="293"/>
      <c r="O20" s="40" t="s">
        <v>38</v>
      </c>
      <c r="P20" s="44" t="s">
        <v>39</v>
      </c>
      <c r="Q20" s="44"/>
      <c r="R20" s="44"/>
      <c r="S20" s="44"/>
      <c r="T20" s="44"/>
      <c r="U20" s="44"/>
      <c r="V20" s="44"/>
      <c r="W20" s="44"/>
      <c r="X20" s="45"/>
    </row>
    <row r="21" spans="1:24" ht="25.95" customHeight="1" thickBot="1">
      <c r="A21" s="262" t="s">
        <v>23</v>
      </c>
      <c r="B21" s="263"/>
      <c r="C21" s="264"/>
      <c r="D21" s="264"/>
      <c r="E21" s="264"/>
      <c r="F21" s="265"/>
      <c r="G21" s="266"/>
      <c r="H21" s="267"/>
      <c r="I21" s="67"/>
      <c r="J21" s="268" t="str">
        <f>IFERROR(VLOOKUP(G21,[1]リスト!$B$3:$C$5,2,FALSE),"")</f>
        <v/>
      </c>
      <c r="K21" s="269"/>
      <c r="L21" s="268" t="str">
        <f t="shared" si="0"/>
        <v/>
      </c>
      <c r="M21" s="270"/>
      <c r="O21" s="49"/>
      <c r="P21" s="50"/>
      <c r="Q21" s="50"/>
      <c r="R21" s="50"/>
      <c r="S21" s="50"/>
      <c r="T21" s="50"/>
      <c r="U21" s="50"/>
      <c r="V21" s="50"/>
      <c r="W21" s="50"/>
      <c r="X21" s="51"/>
    </row>
    <row r="22" spans="1:24" ht="25.95" hidden="1" customHeight="1" thickTop="1">
      <c r="A22" s="271" t="s">
        <v>57</v>
      </c>
      <c r="B22" s="272"/>
      <c r="C22" s="273"/>
      <c r="D22" s="273"/>
      <c r="E22" s="273"/>
      <c r="F22" s="138"/>
      <c r="G22" s="274"/>
      <c r="H22" s="113"/>
      <c r="I22" s="70"/>
      <c r="J22" s="275" t="str">
        <f>IFERROR(VLOOKUP(G22,[1]リスト!$B$3:$C$5,2,FALSE),"")</f>
        <v/>
      </c>
      <c r="K22" s="115"/>
      <c r="L22" s="275" t="str">
        <f t="shared" si="0"/>
        <v/>
      </c>
      <c r="M22" s="116"/>
    </row>
    <row r="23" spans="1:24" ht="25.95" customHeight="1" thickTop="1">
      <c r="A23" s="249" t="s">
        <v>61</v>
      </c>
      <c r="B23" s="250"/>
      <c r="C23" s="251"/>
      <c r="D23" s="251"/>
      <c r="E23" s="251"/>
      <c r="F23" s="90"/>
      <c r="G23" s="252"/>
      <c r="H23" s="92"/>
      <c r="I23" s="71"/>
      <c r="J23" s="253" t="str">
        <f>IFERROR(VLOOKUP(G23,[1]リスト!$B$3:$C$5,2,FALSE),"")</f>
        <v/>
      </c>
      <c r="K23" s="94"/>
      <c r="L23" s="253" t="str">
        <f t="shared" si="0"/>
        <v/>
      </c>
      <c r="M23" s="95"/>
    </row>
    <row r="24" spans="1:24" ht="25.95" customHeight="1">
      <c r="A24" s="254" t="s">
        <v>25</v>
      </c>
      <c r="B24" s="255"/>
      <c r="C24" s="256"/>
      <c r="D24" s="256"/>
      <c r="E24" s="256"/>
      <c r="F24" s="109"/>
      <c r="G24" s="257"/>
      <c r="H24" s="258"/>
      <c r="I24" s="72"/>
      <c r="J24" s="253" t="str">
        <f>IFERROR(VLOOKUP(G24,[1]リスト!$B$3:$C$5,2,FALSE),"")</f>
        <v/>
      </c>
      <c r="K24" s="259"/>
      <c r="L24" s="260" t="str">
        <f t="shared" si="0"/>
        <v/>
      </c>
      <c r="M24" s="261"/>
    </row>
    <row r="25" spans="1:24" ht="25.95" customHeight="1" thickBot="1">
      <c r="A25" s="240" t="s">
        <v>41</v>
      </c>
      <c r="B25" s="241"/>
      <c r="C25" s="242"/>
      <c r="D25" s="242"/>
      <c r="E25" s="242"/>
      <c r="F25" s="103"/>
      <c r="G25" s="243"/>
      <c r="H25" s="244"/>
      <c r="I25" s="73"/>
      <c r="J25" s="245" t="str">
        <f>IFERROR(VLOOKUP(G25,[1]リスト!$B$3:$C$5,2,FALSE),"")</f>
        <v/>
      </c>
      <c r="K25" s="246"/>
      <c r="L25" s="247" t="str">
        <f t="shared" si="0"/>
        <v/>
      </c>
      <c r="M25" s="248"/>
    </row>
    <row r="26" spans="1:24" ht="25.95" customHeight="1" thickBot="1">
      <c r="A26" s="197" t="s">
        <v>44</v>
      </c>
      <c r="B26" s="198"/>
      <c r="C26" s="198"/>
      <c r="D26" s="198"/>
      <c r="E26" s="198"/>
      <c r="F26" s="198"/>
      <c r="G26" s="198"/>
      <c r="H26" s="198"/>
      <c r="I26" s="33"/>
      <c r="J26" s="190" t="s">
        <v>6</v>
      </c>
      <c r="K26" s="191"/>
      <c r="L26" s="188"/>
      <c r="M26" s="192"/>
    </row>
    <row r="27" spans="1:24" ht="25.95" customHeight="1" thickBot="1">
      <c r="A27" s="96" t="s">
        <v>24</v>
      </c>
      <c r="B27" s="97"/>
      <c r="C27" s="98"/>
      <c r="D27" s="98"/>
      <c r="E27" s="98"/>
      <c r="F27" s="98"/>
      <c r="G27" s="98"/>
      <c r="H27" s="98"/>
      <c r="I27" s="99"/>
      <c r="J27" s="186" t="s">
        <v>6</v>
      </c>
      <c r="K27" s="187"/>
      <c r="L27" s="188"/>
      <c r="M27" s="189"/>
      <c r="O27" s="5"/>
    </row>
    <row r="28" spans="1:24" ht="24.9" customHeight="1" thickBot="1">
      <c r="A28" s="80" t="s">
        <v>66</v>
      </c>
      <c r="B28" s="81"/>
      <c r="C28" s="82"/>
      <c r="D28" s="82"/>
      <c r="E28" s="82"/>
      <c r="F28" s="82"/>
      <c r="G28" s="82"/>
      <c r="H28" s="82"/>
      <c r="I28" s="83"/>
      <c r="J28" s="200" t="s">
        <v>7</v>
      </c>
      <c r="K28" s="201"/>
      <c r="L28" s="206"/>
      <c r="M28" s="207"/>
    </row>
    <row r="29" spans="1:24" ht="20.100000000000001" customHeight="1">
      <c r="A29" s="306" t="s">
        <v>67</v>
      </c>
      <c r="B29" s="307"/>
      <c r="C29" s="92"/>
      <c r="D29" s="308" t="s">
        <v>18</v>
      </c>
      <c r="E29" s="307"/>
      <c r="F29" s="92"/>
      <c r="G29" s="309" t="s">
        <v>19</v>
      </c>
      <c r="H29" s="309"/>
      <c r="I29" s="309"/>
      <c r="J29" s="22"/>
      <c r="K29" s="22"/>
      <c r="L29" s="22"/>
      <c r="M29" s="23"/>
    </row>
    <row r="30" spans="1:24" ht="20.100000000000001" customHeight="1">
      <c r="A30" s="208" t="s">
        <v>16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10"/>
    </row>
    <row r="31" spans="1:24" ht="20.100000000000001" customHeight="1">
      <c r="A31" s="84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6"/>
    </row>
    <row r="32" spans="1:24" ht="20.100000000000001" customHeight="1" thickBot="1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6"/>
    </row>
    <row r="33" spans="1:13" ht="19.95" customHeight="1">
      <c r="A33" s="202" t="s">
        <v>53</v>
      </c>
      <c r="B33" s="202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</row>
    <row r="34" spans="1:13" ht="113.4" customHeight="1">
      <c r="A34" s="310" t="s">
        <v>68</v>
      </c>
      <c r="B34" s="310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</row>
    <row r="35" spans="1:13" ht="25.2" customHeight="1">
      <c r="A35" s="199" t="s">
        <v>20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</row>
    <row r="36" spans="1:13" ht="12.6" customHeight="1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</row>
    <row r="37" spans="1:13" ht="19.5" customHeight="1">
      <c r="A37" s="181" t="s">
        <v>49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</row>
  </sheetData>
  <sheetProtection selectLockedCells="1" selectUnlockedCells="1"/>
  <mergeCells count="73">
    <mergeCell ref="A33:M33"/>
    <mergeCell ref="A34:M34"/>
    <mergeCell ref="A35:M36"/>
    <mergeCell ref="A37:M37"/>
    <mergeCell ref="A29:C29"/>
    <mergeCell ref="D29:F29"/>
    <mergeCell ref="G29:I29"/>
    <mergeCell ref="A30:M30"/>
    <mergeCell ref="A31:M31"/>
    <mergeCell ref="A32:M32"/>
    <mergeCell ref="A27:I27"/>
    <mergeCell ref="J27:K27"/>
    <mergeCell ref="L27:M27"/>
    <mergeCell ref="A28:I28"/>
    <mergeCell ref="J28:K28"/>
    <mergeCell ref="L28:M28"/>
    <mergeCell ref="A25:F25"/>
    <mergeCell ref="G25:H25"/>
    <mergeCell ref="J25:K25"/>
    <mergeCell ref="L25:M25"/>
    <mergeCell ref="A26:H26"/>
    <mergeCell ref="J26:K26"/>
    <mergeCell ref="L26:M26"/>
    <mergeCell ref="A23:F23"/>
    <mergeCell ref="G23:H23"/>
    <mergeCell ref="J23:K23"/>
    <mergeCell ref="L23:M23"/>
    <mergeCell ref="A24:F24"/>
    <mergeCell ref="G24:H24"/>
    <mergeCell ref="J24:K24"/>
    <mergeCell ref="L24:M24"/>
    <mergeCell ref="A21:F21"/>
    <mergeCell ref="G21:H21"/>
    <mergeCell ref="J21:K21"/>
    <mergeCell ref="L21:M21"/>
    <mergeCell ref="A22:F22"/>
    <mergeCell ref="G22:H22"/>
    <mergeCell ref="J22:K22"/>
    <mergeCell ref="L22:M22"/>
    <mergeCell ref="A19:F19"/>
    <mergeCell ref="G19:H19"/>
    <mergeCell ref="J19:K19"/>
    <mergeCell ref="L19:M19"/>
    <mergeCell ref="A20:F20"/>
    <mergeCell ref="G20:H20"/>
    <mergeCell ref="J20:K20"/>
    <mergeCell ref="L20:M20"/>
    <mergeCell ref="A17:F17"/>
    <mergeCell ref="G17:H17"/>
    <mergeCell ref="J17:K17"/>
    <mergeCell ref="L17:M17"/>
    <mergeCell ref="A18:F18"/>
    <mergeCell ref="G18:H18"/>
    <mergeCell ref="J18:K18"/>
    <mergeCell ref="L18:M18"/>
    <mergeCell ref="B13:H14"/>
    <mergeCell ref="K13:M13"/>
    <mergeCell ref="P13:X13"/>
    <mergeCell ref="J14:L14"/>
    <mergeCell ref="B15:H15"/>
    <mergeCell ref="J15:M15"/>
    <mergeCell ref="B11:H11"/>
    <mergeCell ref="I11:M11"/>
    <mergeCell ref="O11:O12"/>
    <mergeCell ref="P11:X11"/>
    <mergeCell ref="B12:I12"/>
    <mergeCell ref="P12:X12"/>
    <mergeCell ref="A1:M1"/>
    <mergeCell ref="A9:A10"/>
    <mergeCell ref="B9:C10"/>
    <mergeCell ref="D9:G10"/>
    <mergeCell ref="I9:M10"/>
    <mergeCell ref="P9:X9"/>
  </mergeCells>
  <phoneticPr fontId="1"/>
  <printOptions horizontalCentered="1"/>
  <pageMargins left="0.70866141732283472" right="0.47244094488188981" top="0.70866141732283472" bottom="0.27559055118110237" header="0.31496062992125984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D9BDB-4375-4BDF-92AA-9C26FB87829B}">
  <dimension ref="B3:C12"/>
  <sheetViews>
    <sheetView workbookViewId="0">
      <selection activeCell="I17" sqref="I17"/>
    </sheetView>
  </sheetViews>
  <sheetFormatPr defaultRowHeight="13.2"/>
  <sheetData>
    <row r="3" spans="2:3">
      <c r="B3" s="65" t="s">
        <v>58</v>
      </c>
      <c r="C3" s="65">
        <v>2000</v>
      </c>
    </row>
    <row r="4" spans="2:3">
      <c r="B4" s="65" t="s">
        <v>54</v>
      </c>
      <c r="C4" s="65">
        <v>1600</v>
      </c>
    </row>
    <row r="5" spans="2:3">
      <c r="B5" s="65" t="s">
        <v>55</v>
      </c>
      <c r="C5" s="65">
        <v>1200</v>
      </c>
    </row>
    <row r="12" spans="2:3">
      <c r="C12" t="s">
        <v>56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注文書(エクセル版用) </vt:lpstr>
      <vt:lpstr>注文書(PDF版用) </vt:lpstr>
      <vt:lpstr>リスト</vt:lpstr>
      <vt:lpstr>'注文書(PDF版用) '!Print_Area</vt:lpstr>
      <vt:lpstr>'注文書(エクセル版用)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亨 山本</cp:lastModifiedBy>
  <cp:lastPrinted>2025-09-17T17:38:21Z</cp:lastPrinted>
  <dcterms:created xsi:type="dcterms:W3CDTF">2018-03-20T07:10:21Z</dcterms:created>
  <dcterms:modified xsi:type="dcterms:W3CDTF">2025-09-17T17:38:29Z</dcterms:modified>
</cp:coreProperties>
</file>